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ESTADOS FINANCIEROS 3er TRIMESTRE\"/>
    </mc:Choice>
  </mc:AlternateContent>
  <xr:revisionPtr revIDLastSave="0" documentId="13_ncr:1_{CC75A4F4-B488-4B8D-ADEF-1EB3A689591C}" xr6:coauthVersionLast="47" xr6:coauthVersionMax="47" xr10:uidLastSave="{00000000-0000-0000-0000-000000000000}"/>
  <bookViews>
    <workbookView xWindow="7524" yWindow="564" windowWidth="9024" windowHeight="1179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47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G69" i="6" l="1"/>
  <c r="D53" i="6"/>
  <c r="G53" i="6" s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<sst xmlns="http://schemas.openxmlformats.org/spreadsheetml/2006/main" count="227" uniqueCount="167">
  <si>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</si>
  <si>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</si>
  <si>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</si>
  <si>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</si>
  <si>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</si>
  <si>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</si>
  <si>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</si>
  <si>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</si>
  <si>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</si>
  <si>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</si>
  <si>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</si>
  <si>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</si>
  <si>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</si>
  <si>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</si>
  <si>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</si>
  <si>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</si>
  <si>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</si>
  <si>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</si>
  <si>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</si>
  <si>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</si>
  <si>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</si>
  <si>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</si>
  <si>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</si>
  <si>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</si>
  <si>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</si>
  <si>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</si>
  <si>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</si>
  <si>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</si>
  <si>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</si>
  <si>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</si>
  <si>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</si>
  <si>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</si>
  <si>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</si>
  <si>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</si>
  <si>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</si>
  <si>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</si>
  <si>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</si>
  <si>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</si>
  <si>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</si>
  <si>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</si>
  <si>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</si>
  <si>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</si>
  <si>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</si>
  <si>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</si>
  <si>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</si>
  <si>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</si>
  <si>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</si>
  <si>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</si>
  <si>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</si>
  <si>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</si>
  <si>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</si>
  <si>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</si>
  <si>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</si>
  <si>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</si>
  <si>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</si>
  <si>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</si>
  <si>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</si>
  <si>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</si>
  <si>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</si>
  <si>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</si>
  <si>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</si>
  <si>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</si>
  <si>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</si>
  <si>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</si>
  <si>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</si>
  <si>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</si>
  <si>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</si>
  <si>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</si>
  <si>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</si>
  <si>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</si>
  <si>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</si>
  <si>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</si>
  <si>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</si>
  <si>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</si>
  <si>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</si>
  <si>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</si>
  <si>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</si>
  <si>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</si>
  <si>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</si>
  <si>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</si>
  <si>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</si>
  <si>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</si>
  <si>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</si>
  <si>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</si>
  <si>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</si>
  <si>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</si>
  <si>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</si>
  <si>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</si>
  <si>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</si>
  <si>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</si>
  <si>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</si>
  <si>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</si>
  <si>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</si>
  <si>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</si>
  <si>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</si>
  <si>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</si>
  <si>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</si>
  <si>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</si>
  <si>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</si>
  <si>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</si>
  <si>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</si>
  <si>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</si>
  <si>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</si>
  <si>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</si>
  <si>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</si>
  <si>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</si>
  <si>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</si>
  <si>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</si>
  <si>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</si>
  <si>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</si>
  <si>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</si>
  <si>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</si>
  <si>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</si>
  <si>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</si>
  <si>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</si>
  <si>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</si>
  <si>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</si>
  <si>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</si>
  <si>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</si>
  <si>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</si>
  <si>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</si>
  <si>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</si>
  <si>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</si>
  <si>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</si>
  <si>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</si>
  <si>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</si>
  <si>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</si>
  <si>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</si>
  <si>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</si>
  <si>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30 de Septiembre de 2023</t>
  </si>
  <si>
    <t>Municipio de Salamanca, Guanajuato.
Estado Analítico del Ejercicio del Presupuesto de Egresos
Clasificación Económica (por Tipo de Gasto)
Del 1 de Enero al 30 de Septiembre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</si>
  <si>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</si>
  <si>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</si>
  <si>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</si>
  <si>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</si>
  <si>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</si>
  <si>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</si>
  <si>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</si>
  <si>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</si>
  <si>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</si>
  <si>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</si>
  <si>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</si>
  <si>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</si>
  <si>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</si>
  <si>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</si>
  <si>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</si>
  <si>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</si>
  <si>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</si>
  <si>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</si>
  <si>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</si>
  <si>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</si>
  <si>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</si>
  <si>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</si>
  <si>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</si>
  <si>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</si>
  <si>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</si>
  <si>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</si>
  <si>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</si>
  <si>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</si>
  <si>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</si>
  <si>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</si>
  <si>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</si>
  <si>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</si>
  <si>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30 de Septiembre de 2023</t>
  </si>
  <si>
    <t>Municipio de Salamanca, Guanajuato.
Estado Analítico del Ejercicio del Presupuesto de Egresos
Clasificación Administrativa (Poderes)
Del 1 de Enero al 30 de Septiembre de 2023</t>
  </si>
  <si>
    <t>Municipio de Salamanca, Guanajuato.
Estado Analítico del Ejercicio del Presupuesto de Egresos
Clasificación Administrativa (Sector Paraestatal)
Del 1 de Enero al 30 de Septiembre de 2023</t>
  </si>
  <si>
    <t>Municipio de Salamanca, Guanajuato.
Estado Analítico del Ejercicio del Presupuesto de Egresos
Clasificación Funcional (Finalidad y Función)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</si>
</sst>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6" xfId="0" applyNumberFormat="1" applyFont="1" applyBorder="1" applyProtection="1">
      <protection locked="0"/>
    </xf>
    <xf numFmtId="0" fontId="8" fillId="0" borderId="1" xfId="0" applyFont="1" applyBorder="1" applyAlignment="1">
      <alignment horizontal="left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4" fontId="9" fillId="0" borderId="10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4" fontId="1" fillId="0" borderId="12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4" fontId="1" fillId="0" borderId="11" xfId="0" applyNumberFormat="1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4" fontId="9" fillId="0" borderId="11" xfId="0" applyNumberFormat="1" applyFont="1" applyBorder="1" applyProtection="1">
      <protection locked="0"/>
    </xf>
    <xf numFmtId="0" fontId="1" fillId="0" borderId="0" xfId="0" applyFont="1"/>
    <xf numFmtId="0" fontId="1" fillId="0" borderId="5" xfId="0" applyFont="1" applyBorder="1"/>
    <xf numFmtId="0" fontId="10" fillId="0" borderId="0" xfId="0" applyFont="1" applyProtection="1">
      <protection locked="0"/>
    </xf>
    <xf numFmtId="0" fontId="9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9" fillId="0" borderId="8" xfId="0" applyFont="1" applyBorder="1" applyAlignment="1" applyProtection="1">
      <alignment horizontal="center"/>
      <protection locked="0"/>
    </xf>
    <xf numFmtId="4" fontId="9" fillId="0" borderId="6" xfId="0" applyNumberFormat="1" applyFont="1" applyBorder="1" applyProtection="1">
      <protection locked="0"/>
    </xf>
    <xf numFmtId="0" fontId="1" fillId="0" borderId="2" xfId="9" applyFont="1" applyBorder="1" applyAlignment="1">
      <alignment horizontal="left" vertical="center" indent="1"/>
    </xf>
    <xf numFmtId="4" fontId="1" fillId="0" borderId="10" xfId="9" applyNumberFormat="1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inden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4" fontId="9" fillId="2" borderId="10" xfId="9" applyNumberFormat="1" applyFont="1" applyFill="1" applyBorder="1" applyAlignment="1">
      <alignment horizontal="center" vertical="center" wrapText="1"/>
    </xf>
    <xf numFmtId="4" fontId="9" fillId="2" borderId="11" xfId="9" applyNumberFormat="1" applyFont="1" applyFill="1" applyBorder="1" applyAlignment="1">
      <alignment horizontal="center" vertical="center" wrapText="1"/>
    </xf>
    <xf numFmtId="0" fontId="9" fillId="2" borderId="2" xfId="9" applyFont="1" applyFill="1" applyBorder="1" applyAlignment="1">
      <alignment horizontal="center" vertical="center"/>
    </xf>
    <xf numFmtId="0" fontId="9" fillId="2" borderId="3" xfId="9" applyFont="1" applyFill="1" applyBorder="1" applyAlignment="1">
      <alignment horizontal="center" vertical="center"/>
    </xf>
    <xf numFmtId="0" fontId="9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1628775</xdr:colOff>
      <xdr:row>81</xdr:row>
      <xdr:rowOff>0</xdr:rowOff>
    </xdr:from>
    <xdr:to>
      <xdr:col>4</xdr:col>
      <xdr:colOff>809624</xdr:colOff>
      <xdr:row>85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7DC1C7-2647-4ABB-B353-2B3542774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628775" y="13792200"/>
          <a:ext cx="58864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12</xdr:row>
      <xdr:rowOff>85725</xdr:rowOff>
    </xdr:from>
    <xdr:to>
      <xdr:col>5</xdr:col>
      <xdr:colOff>438150</xdr:colOff>
      <xdr:row>18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F93571-2FD1-46C1-8403-9FD9D2CF90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62100" y="2647950"/>
          <a:ext cx="57912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2390775</xdr:colOff>
      <xdr:row>69</xdr:row>
      <xdr:rowOff>133350</xdr:rowOff>
    </xdr:from>
    <xdr:to>
      <xdr:col>4</xdr:col>
      <xdr:colOff>209550</xdr:colOff>
      <xdr:row>73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8194B4-3C15-4DF3-888D-1A0FF10BE4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390775" y="11591925"/>
          <a:ext cx="55626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2943225</xdr:colOff>
      <xdr:row>41</xdr:row>
      <xdr:rowOff>47625</xdr:rowOff>
    </xdr:from>
    <xdr:to>
      <xdr:col>5</xdr:col>
      <xdr:colOff>114300</xdr:colOff>
      <xdr:row>46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C8AF9F-26E1-469C-8438-87A94947B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943225" y="7334250"/>
          <a:ext cx="60769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showGridLines="0" topLeftCell="A41" workbookViewId="0">
      <selection activeCell="C8" sqref="C8"/>
    </sheetView>
  </sheetViews>
  <sheetFormatPr baseColWidth="10" defaultColWidth="12" defaultRowHeight="10.199999999999999" x14ac:dyDescent="0.2"/>
  <cols>
    <col min="1" max="1" width="59.28515625" style="1" customWidth="1"/>
    <col min="2" max="2" width="18.28515625" style="1" customWidth="1"/>
    <col min="3" max="4" width="19.85546875" style="1" customWidth="1"/>
    <col min="5" max="7" width="18.28515625" style="1" customWidth="1"/>
    <col min="8" max="16384" width="12" style="1"/>
  </cols>
  <sheetData>
    <row r="1" spans="1:8" ht="60" customHeight="1" x14ac:dyDescent="0.2">
      <c r="A1" s="33" t="s">
        <v>129</v>
      </c>
      <c r="B1" s="33"/>
      <c r="C1" s="33"/>
      <c r="D1" s="33"/>
      <c r="E1" s="33"/>
      <c r="F1" s="33"/>
      <c r="G1" s="34"/>
    </row>
    <row r="2" spans="1:8" ht="13.2" x14ac:dyDescent="0.2">
      <c r="A2" s="38" t="s">
        <v>51</v>
      </c>
      <c r="B2" s="35" t="s">
        <v>57</v>
      </c>
      <c r="C2" s="33"/>
      <c r="D2" s="33"/>
      <c r="E2" s="33"/>
      <c r="F2" s="34"/>
      <c r="G2" s="36" t="s">
        <v>56</v>
      </c>
    </row>
    <row r="3" spans="1:8" ht="24.9" customHeight="1" x14ac:dyDescent="0.2">
      <c r="A3" s="39"/>
      <c r="B3" s="11" t="s">
        <v>52</v>
      </c>
      <c r="C3" s="11" t="s">
        <v>117</v>
      </c>
      <c r="D3" s="11" t="s">
        <v>53</v>
      </c>
      <c r="E3" s="11" t="s">
        <v>54</v>
      </c>
      <c r="F3" s="11" t="s">
        <v>55</v>
      </c>
      <c r="G3" s="37"/>
    </row>
    <row r="4" spans="1:8" ht="13.2" x14ac:dyDescent="0.2">
      <c r="A4" s="40"/>
      <c r="B4" s="12">
        <v>1</v>
      </c>
      <c r="C4" s="12">
        <v>2</v>
      </c>
      <c r="D4" s="12" t="s">
        <v>118</v>
      </c>
      <c r="E4" s="12">
        <v>4</v>
      </c>
      <c r="F4" s="12">
        <v>5</v>
      </c>
      <c r="G4" s="12" t="s">
        <v>119</v>
      </c>
    </row>
    <row r="5" spans="1:8" ht="13.2" x14ac:dyDescent="0.25">
      <c r="A5" s="13" t="s">
        <v>58</v>
      </c>
      <c r="B5" s="14">
        <f>SUM(B6:B12)</f>
        <v>434886056.90999997</v>
      </c>
      <c r="C5" s="14">
        <f>SUM(C6:C12)</f>
        <v>0</v>
      </c>
      <c r="D5" s="14">
        <f>B5+C5</f>
        <v>434886056.90999997</v>
      </c>
      <c r="E5" s="14">
        <f>SUM(E6:E12)</f>
        <v>249465847.28</v>
      </c>
      <c r="F5" s="14">
        <f>SUM(F6:F12)</f>
        <v>240717306.53</v>
      </c>
      <c r="G5" s="14">
        <f>D5-E5</f>
        <v>185420209.62999997</v>
      </c>
    </row>
    <row r="6" spans="1:8" ht="13.2" x14ac:dyDescent="0.25">
      <c r="A6" s="15" t="s">
        <v>62</v>
      </c>
      <c r="B6" s="16">
        <v>254159195.84999999</v>
      </c>
      <c r="C6" s="16">
        <v>-480000</v>
      </c>
      <c r="D6" s="16">
        <f t="shared" ref="D6:D69" si="0">B6+C6</f>
        <v>253679195.84999999</v>
      </c>
      <c r="E6" s="16">
        <v>149724629.13</v>
      </c>
      <c r="F6" s="16">
        <v>149724629.13</v>
      </c>
      <c r="G6" s="16">
        <f t="shared" ref="G6:G69" si="1">D6-E6</f>
        <v>103954566.72</v>
      </c>
      <c r="H6" s="5">
        <v>1100</v>
      </c>
    </row>
    <row r="7" spans="1:8" ht="13.2" x14ac:dyDescent="0.25">
      <c r="A7" s="15" t="s">
        <v>63</v>
      </c>
      <c r="B7" s="16">
        <v>1035624.21</v>
      </c>
      <c r="C7" s="16">
        <v>1000000</v>
      </c>
      <c r="D7" s="16">
        <f t="shared" si="0"/>
        <v>2035624.21</v>
      </c>
      <c r="E7" s="16">
        <v>1172487.6799999999</v>
      </c>
      <c r="F7" s="16">
        <v>1172487.6799999999</v>
      </c>
      <c r="G7" s="16">
        <f t="shared" si="1"/>
        <v>863136.53</v>
      </c>
      <c r="H7" s="5">
        <v>1200</v>
      </c>
    </row>
    <row r="8" spans="1:8" ht="13.2" x14ac:dyDescent="0.25">
      <c r="A8" s="15" t="s">
        <v>64</v>
      </c>
      <c r="B8" s="16">
        <v>47772360.75</v>
      </c>
      <c r="C8" s="16">
        <v>275000</v>
      </c>
      <c r="D8" s="16">
        <f t="shared" si="0"/>
        <v>48047360.75</v>
      </c>
      <c r="E8" s="16">
        <v>29098646.420000002</v>
      </c>
      <c r="F8" s="16">
        <v>29098646.420000002</v>
      </c>
      <c r="G8" s="16">
        <f t="shared" si="1"/>
        <v>18948714.329999998</v>
      </c>
      <c r="H8" s="5">
        <v>1300</v>
      </c>
    </row>
    <row r="9" spans="1:8" ht="13.2" x14ac:dyDescent="0.25">
      <c r="A9" s="15" t="s">
        <v>33</v>
      </c>
      <c r="B9" s="16">
        <v>88508044.200000003</v>
      </c>
      <c r="C9" s="16">
        <v>0</v>
      </c>
      <c r="D9" s="16">
        <f t="shared" si="0"/>
        <v>88508044.200000003</v>
      </c>
      <c r="E9" s="16">
        <v>48828471.039999999</v>
      </c>
      <c r="F9" s="16">
        <v>40079930.289999999</v>
      </c>
      <c r="G9" s="16">
        <f t="shared" si="1"/>
        <v>39679573.160000004</v>
      </c>
      <c r="H9" s="5">
        <v>1400</v>
      </c>
    </row>
    <row r="10" spans="1:8" ht="13.2" x14ac:dyDescent="0.25">
      <c r="A10" s="15" t="s">
        <v>65</v>
      </c>
      <c r="B10" s="16">
        <v>29651207.960000001</v>
      </c>
      <c r="C10" s="16">
        <v>2890000</v>
      </c>
      <c r="D10" s="16">
        <f t="shared" si="0"/>
        <v>32541207.960000001</v>
      </c>
      <c r="E10" s="16">
        <v>20641613.010000002</v>
      </c>
      <c r="F10" s="16">
        <v>20641613.010000002</v>
      </c>
      <c r="G10" s="16">
        <f t="shared" si="1"/>
        <v>11899594.949999999</v>
      </c>
      <c r="H10" s="5">
        <v>1500</v>
      </c>
    </row>
    <row r="11" spans="1:8" ht="13.2" x14ac:dyDescent="0.25">
      <c r="A11" s="15" t="s">
        <v>34</v>
      </c>
      <c r="B11" s="16">
        <v>13759623.939999999</v>
      </c>
      <c r="C11" s="16">
        <v>-3685000</v>
      </c>
      <c r="D11" s="16">
        <f t="shared" si="0"/>
        <v>10074623.939999999</v>
      </c>
      <c r="E11" s="16">
        <v>0</v>
      </c>
      <c r="F11" s="16">
        <v>0</v>
      </c>
      <c r="G11" s="16">
        <f t="shared" si="1"/>
        <v>10074623.939999999</v>
      </c>
      <c r="H11" s="5">
        <v>1600</v>
      </c>
    </row>
    <row r="12" spans="1:8" ht="13.2" x14ac:dyDescent="0.25">
      <c r="A12" s="15" t="s">
        <v>66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  <c r="H12" s="5">
        <v>1700</v>
      </c>
    </row>
    <row r="13" spans="1:8" ht="13.2" x14ac:dyDescent="0.25">
      <c r="A13" s="13" t="s">
        <v>123</v>
      </c>
      <c r="B13" s="17">
        <f>SUM(B14:B22)</f>
        <v>78954917.479999989</v>
      </c>
      <c r="C13" s="17">
        <f>SUM(C14:C22)</f>
        <v>28999566.580000002</v>
      </c>
      <c r="D13" s="17">
        <f t="shared" si="0"/>
        <v>107954484.05999999</v>
      </c>
      <c r="E13" s="17">
        <f>SUM(E14:E22)</f>
        <v>45710213.019999996</v>
      </c>
      <c r="F13" s="17">
        <f>SUM(F14:F22)</f>
        <v>43562396.00999999</v>
      </c>
      <c r="G13" s="17">
        <f t="shared" si="1"/>
        <v>62244271.039999992</v>
      </c>
      <c r="H13" s="8">
        <v>0</v>
      </c>
    </row>
    <row r="14" spans="1:8" ht="13.2" x14ac:dyDescent="0.25">
      <c r="A14" s="15" t="s">
        <v>67</v>
      </c>
      <c r="B14" s="16">
        <v>6155497.9000000004</v>
      </c>
      <c r="C14" s="16">
        <v>775360.24</v>
      </c>
      <c r="D14" s="16">
        <f t="shared" si="0"/>
        <v>6930858.1400000006</v>
      </c>
      <c r="E14" s="16">
        <v>3173965.88</v>
      </c>
      <c r="F14" s="16">
        <v>2802599.2</v>
      </c>
      <c r="G14" s="16">
        <f t="shared" si="1"/>
        <v>3756892.2600000007</v>
      </c>
      <c r="H14" s="5">
        <v>2100</v>
      </c>
    </row>
    <row r="15" spans="1:8" ht="13.2" x14ac:dyDescent="0.25">
      <c r="A15" s="15" t="s">
        <v>68</v>
      </c>
      <c r="B15" s="16">
        <v>1733583.27</v>
      </c>
      <c r="C15" s="16">
        <v>892000</v>
      </c>
      <c r="D15" s="16">
        <f t="shared" si="0"/>
        <v>2625583.27</v>
      </c>
      <c r="E15" s="16">
        <v>1112932.73</v>
      </c>
      <c r="F15" s="16">
        <v>1047801.32</v>
      </c>
      <c r="G15" s="16">
        <f t="shared" si="1"/>
        <v>1512650.54</v>
      </c>
      <c r="H15" s="5">
        <v>2200</v>
      </c>
    </row>
    <row r="16" spans="1:8" ht="13.2" x14ac:dyDescent="0.25">
      <c r="A16" s="15" t="s">
        <v>69</v>
      </c>
      <c r="B16" s="16">
        <v>134950</v>
      </c>
      <c r="C16" s="16">
        <v>25000</v>
      </c>
      <c r="D16" s="16">
        <f t="shared" si="0"/>
        <v>159950</v>
      </c>
      <c r="E16" s="16">
        <v>14147</v>
      </c>
      <c r="F16" s="16">
        <v>14147</v>
      </c>
      <c r="G16" s="16">
        <f t="shared" si="1"/>
        <v>145803</v>
      </c>
      <c r="H16" s="5">
        <v>2300</v>
      </c>
    </row>
    <row r="17" spans="1:8" ht="13.2" x14ac:dyDescent="0.25">
      <c r="A17" s="15" t="s">
        <v>70</v>
      </c>
      <c r="B17" s="16">
        <v>26301338.629999999</v>
      </c>
      <c r="C17" s="16">
        <v>23010669.800000001</v>
      </c>
      <c r="D17" s="16">
        <f t="shared" si="0"/>
        <v>49312008.43</v>
      </c>
      <c r="E17" s="16">
        <v>16666410.619999999</v>
      </c>
      <c r="F17" s="16">
        <v>15558971.359999999</v>
      </c>
      <c r="G17" s="16">
        <f t="shared" si="1"/>
        <v>32645597.810000002</v>
      </c>
      <c r="H17" s="5">
        <v>2400</v>
      </c>
    </row>
    <row r="18" spans="1:8" ht="13.2" x14ac:dyDescent="0.25">
      <c r="A18" s="15" t="s">
        <v>71</v>
      </c>
      <c r="B18" s="16">
        <v>1356313.55</v>
      </c>
      <c r="C18" s="16">
        <v>322574.21000000002</v>
      </c>
      <c r="D18" s="16">
        <f t="shared" si="0"/>
        <v>1678887.76</v>
      </c>
      <c r="E18" s="16">
        <v>426175.37</v>
      </c>
      <c r="F18" s="16">
        <v>416544.4</v>
      </c>
      <c r="G18" s="16">
        <f t="shared" si="1"/>
        <v>1252712.3900000001</v>
      </c>
      <c r="H18" s="5">
        <v>2500</v>
      </c>
    </row>
    <row r="19" spans="1:8" ht="13.2" x14ac:dyDescent="0.25">
      <c r="A19" s="15" t="s">
        <v>72</v>
      </c>
      <c r="B19" s="16">
        <v>19658124.25</v>
      </c>
      <c r="C19" s="16">
        <v>313672.78000000003</v>
      </c>
      <c r="D19" s="16">
        <f t="shared" si="0"/>
        <v>19971797.030000001</v>
      </c>
      <c r="E19" s="16">
        <v>15606241.99</v>
      </c>
      <c r="F19" s="16">
        <v>15532449.98</v>
      </c>
      <c r="G19" s="16">
        <f t="shared" si="1"/>
        <v>4365555.040000001</v>
      </c>
      <c r="H19" s="5">
        <v>2600</v>
      </c>
    </row>
    <row r="20" spans="1:8" ht="13.2" x14ac:dyDescent="0.25">
      <c r="A20" s="15" t="s">
        <v>73</v>
      </c>
      <c r="B20" s="16">
        <v>12215039.970000001</v>
      </c>
      <c r="C20" s="16">
        <v>2537881.39</v>
      </c>
      <c r="D20" s="16">
        <f t="shared" si="0"/>
        <v>14752921.360000001</v>
      </c>
      <c r="E20" s="16">
        <v>2240438.89</v>
      </c>
      <c r="F20" s="16">
        <v>1921363.16</v>
      </c>
      <c r="G20" s="16">
        <f t="shared" si="1"/>
        <v>12512482.470000001</v>
      </c>
      <c r="H20" s="5">
        <v>2700</v>
      </c>
    </row>
    <row r="21" spans="1:8" ht="13.2" x14ac:dyDescent="0.25">
      <c r="A21" s="15" t="s">
        <v>74</v>
      </c>
      <c r="B21" s="16">
        <v>1000000</v>
      </c>
      <c r="C21" s="16">
        <v>0</v>
      </c>
      <c r="D21" s="16">
        <f t="shared" si="0"/>
        <v>1000000</v>
      </c>
      <c r="E21" s="16">
        <v>0</v>
      </c>
      <c r="F21" s="16">
        <v>0</v>
      </c>
      <c r="G21" s="16">
        <f t="shared" si="1"/>
        <v>1000000</v>
      </c>
      <c r="H21" s="5">
        <v>2800</v>
      </c>
    </row>
    <row r="22" spans="1:8" ht="13.2" x14ac:dyDescent="0.25">
      <c r="A22" s="15" t="s">
        <v>75</v>
      </c>
      <c r="B22" s="16">
        <v>10400069.91</v>
      </c>
      <c r="C22" s="16">
        <v>1122408.1599999999</v>
      </c>
      <c r="D22" s="16">
        <f t="shared" si="0"/>
        <v>11522478.07</v>
      </c>
      <c r="E22" s="16">
        <v>6469900.54</v>
      </c>
      <c r="F22" s="16">
        <v>6268519.5899999999</v>
      </c>
      <c r="G22" s="16">
        <f t="shared" si="1"/>
        <v>5052577.53</v>
      </c>
      <c r="H22" s="5">
        <v>2900</v>
      </c>
    </row>
    <row r="23" spans="1:8" ht="13.2" x14ac:dyDescent="0.25">
      <c r="A23" s="13" t="s">
        <v>59</v>
      </c>
      <c r="B23" s="17">
        <f>SUM(B24:B32)</f>
        <v>100633361.55000001</v>
      </c>
      <c r="C23" s="17">
        <f>SUM(C24:C32)</f>
        <v>82200598.609999999</v>
      </c>
      <c r="D23" s="17">
        <f t="shared" si="0"/>
        <v>182833960.16000003</v>
      </c>
      <c r="E23" s="17">
        <f>SUM(E24:E32)</f>
        <v>74098416.039999992</v>
      </c>
      <c r="F23" s="17">
        <f>SUM(F24:F32)</f>
        <v>64151997.059999995</v>
      </c>
      <c r="G23" s="17">
        <f t="shared" si="1"/>
        <v>108735544.12000003</v>
      </c>
      <c r="H23" s="8">
        <v>0</v>
      </c>
    </row>
    <row r="24" spans="1:8" ht="13.2" x14ac:dyDescent="0.25">
      <c r="A24" s="15" t="s">
        <v>76</v>
      </c>
      <c r="B24" s="16">
        <v>12551020.51</v>
      </c>
      <c r="C24" s="16">
        <v>30947000</v>
      </c>
      <c r="D24" s="16">
        <f t="shared" si="0"/>
        <v>43498020.509999998</v>
      </c>
      <c r="E24" s="16">
        <v>26161320.190000001</v>
      </c>
      <c r="F24" s="16">
        <v>20707182.190000001</v>
      </c>
      <c r="G24" s="16">
        <f t="shared" si="1"/>
        <v>17336700.319999997</v>
      </c>
      <c r="H24" s="5">
        <v>3100</v>
      </c>
    </row>
    <row r="25" spans="1:8" ht="13.2" x14ac:dyDescent="0.25">
      <c r="A25" s="15" t="s">
        <v>77</v>
      </c>
      <c r="B25" s="16">
        <v>5947685.5</v>
      </c>
      <c r="C25" s="16">
        <v>988000</v>
      </c>
      <c r="D25" s="16">
        <f t="shared" si="0"/>
        <v>6935685.5</v>
      </c>
      <c r="E25" s="16">
        <v>2264830.9700000002</v>
      </c>
      <c r="F25" s="16">
        <v>2086563.91</v>
      </c>
      <c r="G25" s="16">
        <f t="shared" si="1"/>
        <v>4670854.5299999993</v>
      </c>
      <c r="H25" s="5">
        <v>3200</v>
      </c>
    </row>
    <row r="26" spans="1:8" ht="13.2" x14ac:dyDescent="0.25">
      <c r="A26" s="15" t="s">
        <v>78</v>
      </c>
      <c r="B26" s="16">
        <v>26884289.5</v>
      </c>
      <c r="C26" s="16">
        <v>17379147.609999999</v>
      </c>
      <c r="D26" s="16">
        <f t="shared" si="0"/>
        <v>44263437.109999999</v>
      </c>
      <c r="E26" s="16">
        <v>19047527.170000002</v>
      </c>
      <c r="F26" s="16">
        <v>16321964.890000001</v>
      </c>
      <c r="G26" s="16">
        <f t="shared" si="1"/>
        <v>25215909.939999998</v>
      </c>
      <c r="H26" s="5">
        <v>3300</v>
      </c>
    </row>
    <row r="27" spans="1:8" ht="13.2" x14ac:dyDescent="0.25">
      <c r="A27" s="15" t="s">
        <v>79</v>
      </c>
      <c r="B27" s="16">
        <v>4675000</v>
      </c>
      <c r="C27" s="16">
        <v>4065000</v>
      </c>
      <c r="D27" s="16">
        <f t="shared" si="0"/>
        <v>8740000</v>
      </c>
      <c r="E27" s="16">
        <v>4126766.86</v>
      </c>
      <c r="F27" s="16">
        <v>4126766.86</v>
      </c>
      <c r="G27" s="16">
        <f t="shared" si="1"/>
        <v>4613233.1400000006</v>
      </c>
      <c r="H27" s="5">
        <v>3400</v>
      </c>
    </row>
    <row r="28" spans="1:8" ht="13.2" x14ac:dyDescent="0.25">
      <c r="A28" s="15" t="s">
        <v>80</v>
      </c>
      <c r="B28" s="16">
        <v>18495077.079999998</v>
      </c>
      <c r="C28" s="16">
        <v>4691306</v>
      </c>
      <c r="D28" s="16">
        <f t="shared" si="0"/>
        <v>23186383.079999998</v>
      </c>
      <c r="E28" s="16">
        <v>7597897.1799999997</v>
      </c>
      <c r="F28" s="16">
        <v>6945206.3600000003</v>
      </c>
      <c r="G28" s="16">
        <f t="shared" si="1"/>
        <v>15588485.899999999</v>
      </c>
      <c r="H28" s="5">
        <v>3500</v>
      </c>
    </row>
    <row r="29" spans="1:8" ht="13.2" x14ac:dyDescent="0.25">
      <c r="A29" s="15" t="s">
        <v>81</v>
      </c>
      <c r="B29" s="16">
        <v>6069000</v>
      </c>
      <c r="C29" s="16">
        <v>-4000</v>
      </c>
      <c r="D29" s="16">
        <f t="shared" si="0"/>
        <v>6065000</v>
      </c>
      <c r="E29" s="16">
        <v>1767821.32</v>
      </c>
      <c r="F29" s="16">
        <v>1767821.32</v>
      </c>
      <c r="G29" s="16">
        <f t="shared" si="1"/>
        <v>4297178.68</v>
      </c>
      <c r="H29" s="5">
        <v>3600</v>
      </c>
    </row>
    <row r="30" spans="1:8" ht="13.2" x14ac:dyDescent="0.25">
      <c r="A30" s="15" t="s">
        <v>82</v>
      </c>
      <c r="B30" s="16">
        <v>1609183.9</v>
      </c>
      <c r="C30" s="16">
        <v>0</v>
      </c>
      <c r="D30" s="16">
        <f t="shared" si="0"/>
        <v>1609183.9</v>
      </c>
      <c r="E30" s="16">
        <v>46810.94</v>
      </c>
      <c r="F30" s="16">
        <v>46810.94</v>
      </c>
      <c r="G30" s="16">
        <f t="shared" si="1"/>
        <v>1562372.96</v>
      </c>
      <c r="H30" s="5">
        <v>3700</v>
      </c>
    </row>
    <row r="31" spans="1:8" ht="13.2" x14ac:dyDescent="0.25">
      <c r="A31" s="15" t="s">
        <v>83</v>
      </c>
      <c r="B31" s="16">
        <v>7644930</v>
      </c>
      <c r="C31" s="16">
        <v>23034145</v>
      </c>
      <c r="D31" s="16">
        <f t="shared" si="0"/>
        <v>30679075</v>
      </c>
      <c r="E31" s="16">
        <v>4901802.97</v>
      </c>
      <c r="F31" s="16">
        <v>3966042.15</v>
      </c>
      <c r="G31" s="16">
        <f t="shared" si="1"/>
        <v>25777272.030000001</v>
      </c>
      <c r="H31" s="5">
        <v>3800</v>
      </c>
    </row>
    <row r="32" spans="1:8" ht="13.2" x14ac:dyDescent="0.25">
      <c r="A32" s="15" t="s">
        <v>18</v>
      </c>
      <c r="B32" s="16">
        <v>16757175.060000001</v>
      </c>
      <c r="C32" s="16">
        <v>1100000</v>
      </c>
      <c r="D32" s="16">
        <f t="shared" si="0"/>
        <v>17857175.060000002</v>
      </c>
      <c r="E32" s="16">
        <v>8183638.4400000004</v>
      </c>
      <c r="F32" s="16">
        <v>8183638.4400000004</v>
      </c>
      <c r="G32" s="16">
        <f t="shared" si="1"/>
        <v>9673536.620000001</v>
      </c>
      <c r="H32" s="5">
        <v>3900</v>
      </c>
    </row>
    <row r="33" spans="1:8" ht="13.2" x14ac:dyDescent="0.25">
      <c r="A33" s="13" t="s">
        <v>124</v>
      </c>
      <c r="B33" s="17">
        <f>SUM(B34:B42)</f>
        <v>103809485.37</v>
      </c>
      <c r="C33" s="17">
        <f>SUM(C34:C42)</f>
        <v>28466047.09</v>
      </c>
      <c r="D33" s="17">
        <f t="shared" si="0"/>
        <v>132275532.46000001</v>
      </c>
      <c r="E33" s="17">
        <f>SUM(E34:E42)</f>
        <v>58338376.600000001</v>
      </c>
      <c r="F33" s="17">
        <f>SUM(F34:F42)</f>
        <v>58189035.800000004</v>
      </c>
      <c r="G33" s="17">
        <f t="shared" si="1"/>
        <v>73937155.860000014</v>
      </c>
      <c r="H33" s="8">
        <v>0</v>
      </c>
    </row>
    <row r="34" spans="1:8" ht="13.2" x14ac:dyDescent="0.25">
      <c r="A34" s="15" t="s">
        <v>84</v>
      </c>
      <c r="B34" s="16">
        <v>1071225</v>
      </c>
      <c r="C34" s="16">
        <v>280000</v>
      </c>
      <c r="D34" s="16">
        <f t="shared" si="0"/>
        <v>1351225</v>
      </c>
      <c r="E34" s="16">
        <v>0</v>
      </c>
      <c r="F34" s="16">
        <v>0</v>
      </c>
      <c r="G34" s="16">
        <f t="shared" si="1"/>
        <v>1351225</v>
      </c>
      <c r="H34" s="5">
        <v>4100</v>
      </c>
    </row>
    <row r="35" spans="1:8" ht="13.2" x14ac:dyDescent="0.25">
      <c r="A35" s="15" t="s">
        <v>85</v>
      </c>
      <c r="B35" s="16">
        <v>70725888.870000005</v>
      </c>
      <c r="C35" s="16">
        <v>0</v>
      </c>
      <c r="D35" s="16">
        <f t="shared" si="0"/>
        <v>70725888.870000005</v>
      </c>
      <c r="E35" s="16">
        <v>45124141.060000002</v>
      </c>
      <c r="F35" s="16">
        <v>45124141.060000002</v>
      </c>
      <c r="G35" s="16">
        <f t="shared" si="1"/>
        <v>25601747.810000002</v>
      </c>
      <c r="H35" s="5">
        <v>4200</v>
      </c>
    </row>
    <row r="36" spans="1:8" ht="13.2" x14ac:dyDescent="0.25">
      <c r="A36" s="15" t="s">
        <v>86</v>
      </c>
      <c r="B36" s="16">
        <v>2500000</v>
      </c>
      <c r="C36" s="16">
        <v>19903166.23</v>
      </c>
      <c r="D36" s="16">
        <f t="shared" si="0"/>
        <v>22403166.23</v>
      </c>
      <c r="E36" s="16">
        <v>1905135.39</v>
      </c>
      <c r="F36" s="16">
        <v>1905135.39</v>
      </c>
      <c r="G36" s="16">
        <f t="shared" si="1"/>
        <v>20498030.84</v>
      </c>
      <c r="H36" s="5">
        <v>4300</v>
      </c>
    </row>
    <row r="37" spans="1:8" ht="13.2" x14ac:dyDescent="0.25">
      <c r="A37" s="15" t="s">
        <v>87</v>
      </c>
      <c r="B37" s="16">
        <v>28912371.5</v>
      </c>
      <c r="C37" s="16">
        <v>8282880.8600000003</v>
      </c>
      <c r="D37" s="16">
        <f t="shared" si="0"/>
        <v>37195252.359999999</v>
      </c>
      <c r="E37" s="16">
        <v>11309100.15</v>
      </c>
      <c r="F37" s="16">
        <v>11159759.35</v>
      </c>
      <c r="G37" s="16">
        <f t="shared" si="1"/>
        <v>25886152.210000001</v>
      </c>
      <c r="H37" s="5">
        <v>4400</v>
      </c>
    </row>
    <row r="38" spans="1:8" ht="13.2" x14ac:dyDescent="0.25">
      <c r="A38" s="15" t="s">
        <v>39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6">
        <f t="shared" si="1"/>
        <v>0</v>
      </c>
      <c r="H38" s="5">
        <v>4500</v>
      </c>
    </row>
    <row r="39" spans="1:8" ht="13.2" x14ac:dyDescent="0.25">
      <c r="A39" s="15" t="s">
        <v>88</v>
      </c>
      <c r="B39" s="16">
        <v>600000</v>
      </c>
      <c r="C39" s="16">
        <v>0</v>
      </c>
      <c r="D39" s="16">
        <f t="shared" si="0"/>
        <v>600000</v>
      </c>
      <c r="E39" s="16">
        <v>0</v>
      </c>
      <c r="F39" s="16">
        <v>0</v>
      </c>
      <c r="G39" s="16">
        <f t="shared" si="1"/>
        <v>600000</v>
      </c>
      <c r="H39" s="5">
        <v>4600</v>
      </c>
    </row>
    <row r="40" spans="1:8" ht="13.2" x14ac:dyDescent="0.25">
      <c r="A40" s="15" t="s">
        <v>89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  <c r="H40" s="5">
        <v>4700</v>
      </c>
    </row>
    <row r="41" spans="1:8" ht="13.2" x14ac:dyDescent="0.25">
      <c r="A41" s="15" t="s">
        <v>35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6">
        <f t="shared" si="1"/>
        <v>0</v>
      </c>
      <c r="H41" s="5">
        <v>4800</v>
      </c>
    </row>
    <row r="42" spans="1:8" ht="13.2" x14ac:dyDescent="0.25">
      <c r="A42" s="15" t="s">
        <v>90</v>
      </c>
      <c r="B42" s="16">
        <v>0</v>
      </c>
      <c r="C42" s="16">
        <v>0</v>
      </c>
      <c r="D42" s="16">
        <f t="shared" si="0"/>
        <v>0</v>
      </c>
      <c r="E42" s="16">
        <v>0</v>
      </c>
      <c r="F42" s="16">
        <v>0</v>
      </c>
      <c r="G42" s="16">
        <f t="shared" si="1"/>
        <v>0</v>
      </c>
      <c r="H42" s="5">
        <v>4900</v>
      </c>
    </row>
    <row r="43" spans="1:8" ht="13.2" x14ac:dyDescent="0.25">
      <c r="A43" s="13" t="s">
        <v>125</v>
      </c>
      <c r="B43" s="17">
        <f>SUM(B44:B52)</f>
        <v>55691048.950000003</v>
      </c>
      <c r="C43" s="17">
        <f>SUM(C44:C52)</f>
        <v>45800500.789999999</v>
      </c>
      <c r="D43" s="17">
        <f t="shared" si="0"/>
        <v>101491549.74000001</v>
      </c>
      <c r="E43" s="17">
        <f>SUM(E44:E52)</f>
        <v>269262</v>
      </c>
      <c r="F43" s="17">
        <f>SUM(F44:F52)</f>
        <v>202122</v>
      </c>
      <c r="G43" s="17">
        <f t="shared" si="1"/>
        <v>101222287.74000001</v>
      </c>
      <c r="H43" s="8">
        <v>0</v>
      </c>
    </row>
    <row r="44" spans="1:8" ht="13.2" x14ac:dyDescent="0.25">
      <c r="A44" s="18" t="s">
        <v>91</v>
      </c>
      <c r="B44" s="16">
        <v>3511875</v>
      </c>
      <c r="C44" s="16">
        <v>2182169</v>
      </c>
      <c r="D44" s="16">
        <f t="shared" si="0"/>
        <v>5694044</v>
      </c>
      <c r="E44" s="16">
        <v>20840</v>
      </c>
      <c r="F44" s="16">
        <v>20840</v>
      </c>
      <c r="G44" s="16">
        <f t="shared" si="1"/>
        <v>5673204</v>
      </c>
      <c r="H44" s="5">
        <v>5100</v>
      </c>
    </row>
    <row r="45" spans="1:8" ht="13.2" x14ac:dyDescent="0.25">
      <c r="A45" s="15" t="s">
        <v>92</v>
      </c>
      <c r="B45" s="16">
        <v>3172379.7</v>
      </c>
      <c r="C45" s="16">
        <v>24920000</v>
      </c>
      <c r="D45" s="16">
        <f t="shared" si="0"/>
        <v>28092379.699999999</v>
      </c>
      <c r="E45" s="16">
        <v>0</v>
      </c>
      <c r="F45" s="16">
        <v>0</v>
      </c>
      <c r="G45" s="16">
        <f t="shared" si="1"/>
        <v>28092379.699999999</v>
      </c>
      <c r="H45" s="5">
        <v>5200</v>
      </c>
    </row>
    <row r="46" spans="1:8" ht="13.2" x14ac:dyDescent="0.25">
      <c r="A46" s="15" t="s">
        <v>93</v>
      </c>
      <c r="B46" s="16">
        <v>440875</v>
      </c>
      <c r="C46" s="16">
        <v>-350000</v>
      </c>
      <c r="D46" s="16">
        <f t="shared" si="0"/>
        <v>90875</v>
      </c>
      <c r="E46" s="16">
        <v>0</v>
      </c>
      <c r="F46" s="16">
        <v>0</v>
      </c>
      <c r="G46" s="16">
        <f t="shared" si="1"/>
        <v>90875</v>
      </c>
      <c r="H46" s="5">
        <v>5300</v>
      </c>
    </row>
    <row r="47" spans="1:8" ht="13.2" x14ac:dyDescent="0.25">
      <c r="A47" s="15" t="s">
        <v>94</v>
      </c>
      <c r="B47" s="16">
        <v>26157500</v>
      </c>
      <c r="C47" s="16">
        <v>5720000</v>
      </c>
      <c r="D47" s="16">
        <f t="shared" si="0"/>
        <v>31877500</v>
      </c>
      <c r="E47" s="16">
        <v>0</v>
      </c>
      <c r="F47" s="16">
        <v>0</v>
      </c>
      <c r="G47" s="16">
        <f t="shared" si="1"/>
        <v>31877500</v>
      </c>
      <c r="H47" s="5">
        <v>5400</v>
      </c>
    </row>
    <row r="48" spans="1:8" ht="13.2" x14ac:dyDescent="0.25">
      <c r="A48" s="15" t="s">
        <v>95</v>
      </c>
      <c r="B48" s="16">
        <v>5253709.25</v>
      </c>
      <c r="C48" s="16">
        <v>-1373709.25</v>
      </c>
      <c r="D48" s="16">
        <f t="shared" si="0"/>
        <v>3880000</v>
      </c>
      <c r="E48" s="16">
        <v>0</v>
      </c>
      <c r="F48" s="16">
        <v>0</v>
      </c>
      <c r="G48" s="16">
        <f t="shared" si="1"/>
        <v>3880000</v>
      </c>
      <c r="H48" s="5">
        <v>5500</v>
      </c>
    </row>
    <row r="49" spans="1:8" ht="13.2" x14ac:dyDescent="0.25">
      <c r="A49" s="15" t="s">
        <v>96</v>
      </c>
      <c r="B49" s="16">
        <v>15532950</v>
      </c>
      <c r="C49" s="16">
        <v>10702041.039999999</v>
      </c>
      <c r="D49" s="16">
        <f t="shared" si="0"/>
        <v>26234991.039999999</v>
      </c>
      <c r="E49" s="16">
        <v>248422</v>
      </c>
      <c r="F49" s="16">
        <v>181282</v>
      </c>
      <c r="G49" s="16">
        <f t="shared" si="1"/>
        <v>25986569.039999999</v>
      </c>
      <c r="H49" s="5">
        <v>5600</v>
      </c>
    </row>
    <row r="50" spans="1:8" ht="13.2" x14ac:dyDescent="0.25">
      <c r="A50" s="15" t="s">
        <v>97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1"/>
        <v>0</v>
      </c>
      <c r="H50" s="5">
        <v>5700</v>
      </c>
    </row>
    <row r="51" spans="1:8" ht="13.2" x14ac:dyDescent="0.25">
      <c r="A51" s="15" t="s">
        <v>98</v>
      </c>
      <c r="B51" s="16">
        <v>1000000</v>
      </c>
      <c r="C51" s="16">
        <v>4000000</v>
      </c>
      <c r="D51" s="16">
        <f t="shared" si="0"/>
        <v>5000000</v>
      </c>
      <c r="E51" s="16">
        <v>0</v>
      </c>
      <c r="F51" s="16">
        <v>0</v>
      </c>
      <c r="G51" s="16">
        <f t="shared" si="1"/>
        <v>5000000</v>
      </c>
      <c r="H51" s="5">
        <v>5800</v>
      </c>
    </row>
    <row r="52" spans="1:8" ht="13.2" x14ac:dyDescent="0.25">
      <c r="A52" s="15" t="s">
        <v>99</v>
      </c>
      <c r="B52" s="16">
        <v>621760</v>
      </c>
      <c r="C52" s="16">
        <v>0</v>
      </c>
      <c r="D52" s="16">
        <f t="shared" si="0"/>
        <v>621760</v>
      </c>
      <c r="E52" s="16">
        <v>0</v>
      </c>
      <c r="F52" s="16">
        <v>0</v>
      </c>
      <c r="G52" s="16">
        <f t="shared" si="1"/>
        <v>621760</v>
      </c>
      <c r="H52" s="5">
        <v>5900</v>
      </c>
    </row>
    <row r="53" spans="1:8" ht="13.2" x14ac:dyDescent="0.25">
      <c r="A53" s="13" t="s">
        <v>60</v>
      </c>
      <c r="B53" s="17">
        <f>SUM(B54:B56)</f>
        <v>79211657.310000002</v>
      </c>
      <c r="C53" s="17">
        <f>SUM(C54:C56)</f>
        <v>265502119.63</v>
      </c>
      <c r="D53" s="17">
        <f t="shared" si="0"/>
        <v>344713776.94</v>
      </c>
      <c r="E53" s="17">
        <f>SUM(E54:E56)</f>
        <v>111943554.04000001</v>
      </c>
      <c r="F53" s="17">
        <f>SUM(F54:F56)</f>
        <v>111893788.89</v>
      </c>
      <c r="G53" s="17">
        <f t="shared" si="1"/>
        <v>232770222.89999998</v>
      </c>
      <c r="H53" s="8">
        <v>0</v>
      </c>
    </row>
    <row r="54" spans="1:8" ht="13.2" x14ac:dyDescent="0.25">
      <c r="A54" s="15" t="s">
        <v>100</v>
      </c>
      <c r="B54" s="16">
        <v>79211657.310000002</v>
      </c>
      <c r="C54" s="16">
        <v>260771039.5</v>
      </c>
      <c r="D54" s="16">
        <f t="shared" si="0"/>
        <v>339982696.81</v>
      </c>
      <c r="E54" s="16">
        <v>107279900.79000001</v>
      </c>
      <c r="F54" s="16">
        <v>107230135.64</v>
      </c>
      <c r="G54" s="16">
        <f t="shared" si="1"/>
        <v>232702796.01999998</v>
      </c>
      <c r="H54" s="5">
        <v>6100</v>
      </c>
    </row>
    <row r="55" spans="1:8" ht="13.2" x14ac:dyDescent="0.25">
      <c r="A55" s="15" t="s">
        <v>101</v>
      </c>
      <c r="B55" s="16">
        <v>0</v>
      </c>
      <c r="C55" s="16">
        <v>4731080.13</v>
      </c>
      <c r="D55" s="16">
        <f t="shared" si="0"/>
        <v>4731080.13</v>
      </c>
      <c r="E55" s="16">
        <v>4663653.25</v>
      </c>
      <c r="F55" s="16">
        <v>4663653.25</v>
      </c>
      <c r="G55" s="16">
        <f t="shared" si="1"/>
        <v>67426.879999999888</v>
      </c>
      <c r="H55" s="5">
        <v>6200</v>
      </c>
    </row>
    <row r="56" spans="1:8" ht="13.2" x14ac:dyDescent="0.25">
      <c r="A56" s="15" t="s">
        <v>102</v>
      </c>
      <c r="B56" s="16">
        <v>0</v>
      </c>
      <c r="C56" s="16">
        <v>0</v>
      </c>
      <c r="D56" s="16">
        <f t="shared" si="0"/>
        <v>0</v>
      </c>
      <c r="E56" s="16">
        <v>0</v>
      </c>
      <c r="F56" s="16">
        <v>0</v>
      </c>
      <c r="G56" s="16">
        <f t="shared" si="1"/>
        <v>0</v>
      </c>
      <c r="H56" s="5">
        <v>6300</v>
      </c>
    </row>
    <row r="57" spans="1:8" ht="13.2" x14ac:dyDescent="0.25">
      <c r="A57" s="13" t="s">
        <v>126</v>
      </c>
      <c r="B57" s="17">
        <f>SUM(B58:B64)</f>
        <v>4791750</v>
      </c>
      <c r="C57" s="17">
        <f>SUM(C58:C64)</f>
        <v>20691260.949999999</v>
      </c>
      <c r="D57" s="17">
        <f t="shared" si="0"/>
        <v>25483010.949999999</v>
      </c>
      <c r="E57" s="17">
        <f>SUM(E58:E64)</f>
        <v>0</v>
      </c>
      <c r="F57" s="17">
        <f>SUM(F58:F64)</f>
        <v>0</v>
      </c>
      <c r="G57" s="17">
        <f t="shared" si="1"/>
        <v>25483010.949999999</v>
      </c>
      <c r="H57" s="8">
        <v>0</v>
      </c>
    </row>
    <row r="58" spans="1:8" ht="13.2" x14ac:dyDescent="0.25">
      <c r="A58" s="15" t="s">
        <v>103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6">
        <f t="shared" si="1"/>
        <v>0</v>
      </c>
      <c r="H58" s="5">
        <v>7100</v>
      </c>
    </row>
    <row r="59" spans="1:8" ht="13.2" x14ac:dyDescent="0.25">
      <c r="A59" s="15" t="s">
        <v>104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6">
        <f t="shared" si="1"/>
        <v>0</v>
      </c>
      <c r="H59" s="5">
        <v>7200</v>
      </c>
    </row>
    <row r="60" spans="1:8" ht="13.2" x14ac:dyDescent="0.25">
      <c r="A60" s="15" t="s">
        <v>105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6">
        <f t="shared" si="1"/>
        <v>0</v>
      </c>
      <c r="H60" s="5">
        <v>7300</v>
      </c>
    </row>
    <row r="61" spans="1:8" ht="13.2" x14ac:dyDescent="0.25">
      <c r="A61" s="15" t="s">
        <v>106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6">
        <f t="shared" si="1"/>
        <v>0</v>
      </c>
      <c r="H61" s="5">
        <v>7400</v>
      </c>
    </row>
    <row r="62" spans="1:8" ht="13.2" x14ac:dyDescent="0.25">
      <c r="A62" s="15" t="s">
        <v>107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6">
        <f t="shared" si="1"/>
        <v>0</v>
      </c>
      <c r="H62" s="5">
        <v>7500</v>
      </c>
    </row>
    <row r="63" spans="1:8" ht="13.2" x14ac:dyDescent="0.25">
      <c r="A63" s="15" t="s">
        <v>108</v>
      </c>
      <c r="B63" s="16">
        <v>0</v>
      </c>
      <c r="C63" s="16">
        <v>0</v>
      </c>
      <c r="D63" s="16">
        <f t="shared" si="0"/>
        <v>0</v>
      </c>
      <c r="E63" s="16">
        <v>0</v>
      </c>
      <c r="F63" s="16">
        <v>0</v>
      </c>
      <c r="G63" s="16">
        <f t="shared" si="1"/>
        <v>0</v>
      </c>
      <c r="H63" s="5">
        <v>7600</v>
      </c>
    </row>
    <row r="64" spans="1:8" ht="13.2" x14ac:dyDescent="0.25">
      <c r="A64" s="15" t="s">
        <v>109</v>
      </c>
      <c r="B64" s="16">
        <v>4791750</v>
      </c>
      <c r="C64" s="16">
        <v>20691260.949999999</v>
      </c>
      <c r="D64" s="16">
        <f t="shared" si="0"/>
        <v>25483010.949999999</v>
      </c>
      <c r="E64" s="16">
        <v>0</v>
      </c>
      <c r="F64" s="16">
        <v>0</v>
      </c>
      <c r="G64" s="16">
        <f t="shared" si="1"/>
        <v>25483010.949999999</v>
      </c>
      <c r="H64" s="5">
        <v>7900</v>
      </c>
    </row>
    <row r="65" spans="1:8" ht="13.2" x14ac:dyDescent="0.25">
      <c r="A65" s="13" t="s">
        <v>127</v>
      </c>
      <c r="B65" s="17">
        <f>SUM(B66:B68)</f>
        <v>0</v>
      </c>
      <c r="C65" s="17">
        <f>SUM(C66:C68)</f>
        <v>0</v>
      </c>
      <c r="D65" s="17">
        <f t="shared" si="0"/>
        <v>0</v>
      </c>
      <c r="E65" s="17">
        <f>SUM(E66:E68)</f>
        <v>0</v>
      </c>
      <c r="F65" s="17">
        <f>SUM(F66:F68)</f>
        <v>0</v>
      </c>
      <c r="G65" s="17">
        <f t="shared" si="1"/>
        <v>0</v>
      </c>
      <c r="H65" s="8">
        <v>0</v>
      </c>
    </row>
    <row r="66" spans="1:8" ht="13.2" x14ac:dyDescent="0.25">
      <c r="A66" s="15" t="s">
        <v>36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6">
        <f t="shared" si="1"/>
        <v>0</v>
      </c>
      <c r="H66" s="5">
        <v>8100</v>
      </c>
    </row>
    <row r="67" spans="1:8" ht="13.2" x14ac:dyDescent="0.25">
      <c r="A67" s="15" t="s">
        <v>37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6">
        <f t="shared" si="1"/>
        <v>0</v>
      </c>
      <c r="H67" s="5">
        <v>8300</v>
      </c>
    </row>
    <row r="68" spans="1:8" ht="13.2" x14ac:dyDescent="0.25">
      <c r="A68" s="15" t="s">
        <v>38</v>
      </c>
      <c r="B68" s="16">
        <v>0</v>
      </c>
      <c r="C68" s="16">
        <v>0</v>
      </c>
      <c r="D68" s="16">
        <f t="shared" si="0"/>
        <v>0</v>
      </c>
      <c r="E68" s="16">
        <v>0</v>
      </c>
      <c r="F68" s="16">
        <v>0</v>
      </c>
      <c r="G68" s="16">
        <f t="shared" si="1"/>
        <v>0</v>
      </c>
      <c r="H68" s="5">
        <v>8500</v>
      </c>
    </row>
    <row r="69" spans="1:8" ht="13.2" x14ac:dyDescent="0.25">
      <c r="A69" s="13" t="s">
        <v>61</v>
      </c>
      <c r="B69" s="17">
        <f>SUM(B70:B76)</f>
        <v>18272000.009999998</v>
      </c>
      <c r="C69" s="17">
        <f>SUM(C70:C76)</f>
        <v>0</v>
      </c>
      <c r="D69" s="17">
        <f t="shared" si="0"/>
        <v>18272000.009999998</v>
      </c>
      <c r="E69" s="17">
        <f>SUM(E70:E76)</f>
        <v>12312521.780000001</v>
      </c>
      <c r="F69" s="17">
        <f>SUM(F70:F76)</f>
        <v>12312521.780000001</v>
      </c>
      <c r="G69" s="17">
        <f t="shared" si="1"/>
        <v>5959478.2299999967</v>
      </c>
      <c r="H69" s="8">
        <v>0</v>
      </c>
    </row>
    <row r="70" spans="1:8" ht="13.2" x14ac:dyDescent="0.25">
      <c r="A70" s="15" t="s">
        <v>110</v>
      </c>
      <c r="B70" s="16">
        <v>9500000.0099999998</v>
      </c>
      <c r="C70" s="16">
        <v>0</v>
      </c>
      <c r="D70" s="16">
        <f t="shared" ref="D70:D76" si="2">B70+C70</f>
        <v>9500000.0099999998</v>
      </c>
      <c r="E70" s="16">
        <v>6305209.9199999999</v>
      </c>
      <c r="F70" s="16">
        <v>6305209.9199999999</v>
      </c>
      <c r="G70" s="16">
        <f t="shared" ref="G70:G76" si="3">D70-E70</f>
        <v>3194790.09</v>
      </c>
      <c r="H70" s="5">
        <v>9100</v>
      </c>
    </row>
    <row r="71" spans="1:8" ht="13.2" x14ac:dyDescent="0.25">
      <c r="A71" s="15" t="s">
        <v>111</v>
      </c>
      <c r="B71" s="16">
        <v>8772000</v>
      </c>
      <c r="C71" s="16">
        <v>0</v>
      </c>
      <c r="D71" s="16">
        <f t="shared" si="2"/>
        <v>8772000</v>
      </c>
      <c r="E71" s="16">
        <v>6007311.8600000003</v>
      </c>
      <c r="F71" s="16">
        <v>6007311.8600000003</v>
      </c>
      <c r="G71" s="16">
        <f t="shared" si="3"/>
        <v>2764688.1399999997</v>
      </c>
      <c r="H71" s="5">
        <v>9200</v>
      </c>
    </row>
    <row r="72" spans="1:8" ht="13.2" x14ac:dyDescent="0.25">
      <c r="A72" s="15" t="s">
        <v>112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6">
        <f t="shared" si="3"/>
        <v>0</v>
      </c>
      <c r="H72" s="5">
        <v>9300</v>
      </c>
    </row>
    <row r="73" spans="1:8" ht="13.2" x14ac:dyDescent="0.25">
      <c r="A73" s="15" t="s">
        <v>113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6">
        <f t="shared" si="3"/>
        <v>0</v>
      </c>
      <c r="H73" s="5">
        <v>9400</v>
      </c>
    </row>
    <row r="74" spans="1:8" ht="13.2" x14ac:dyDescent="0.25">
      <c r="A74" s="15" t="s">
        <v>114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6">
        <f t="shared" si="3"/>
        <v>0</v>
      </c>
      <c r="H74" s="5">
        <v>9500</v>
      </c>
    </row>
    <row r="75" spans="1:8" ht="13.2" x14ac:dyDescent="0.25">
      <c r="A75" s="15" t="s">
        <v>115</v>
      </c>
      <c r="B75" s="16">
        <v>0</v>
      </c>
      <c r="C75" s="16">
        <v>0</v>
      </c>
      <c r="D75" s="16">
        <f t="shared" si="2"/>
        <v>0</v>
      </c>
      <c r="E75" s="16">
        <v>0</v>
      </c>
      <c r="F75" s="16">
        <v>0</v>
      </c>
      <c r="G75" s="16">
        <f t="shared" si="3"/>
        <v>0</v>
      </c>
      <c r="H75" s="5">
        <v>9600</v>
      </c>
    </row>
    <row r="76" spans="1:8" ht="13.2" x14ac:dyDescent="0.25">
      <c r="A76" s="19" t="s">
        <v>116</v>
      </c>
      <c r="B76" s="20">
        <v>0</v>
      </c>
      <c r="C76" s="20">
        <v>0</v>
      </c>
      <c r="D76" s="20">
        <f t="shared" si="2"/>
        <v>0</v>
      </c>
      <c r="E76" s="20">
        <v>0</v>
      </c>
      <c r="F76" s="20">
        <v>0</v>
      </c>
      <c r="G76" s="20">
        <f t="shared" si="3"/>
        <v>0</v>
      </c>
      <c r="H76" s="5">
        <v>9900</v>
      </c>
    </row>
    <row r="77" spans="1:8" ht="13.2" x14ac:dyDescent="0.25">
      <c r="A77" s="21" t="s">
        <v>50</v>
      </c>
      <c r="B77" s="22">
        <f t="shared" ref="B77:G77" si="4">SUM(B5+B13+B23+B33+B43+B53+B57+B65+B69)</f>
        <v>876250277.58000016</v>
      </c>
      <c r="C77" s="22">
        <f t="shared" si="4"/>
        <v>471660093.64999998</v>
      </c>
      <c r="D77" s="22">
        <f t="shared" si="4"/>
        <v>1347910371.23</v>
      </c>
      <c r="E77" s="22">
        <f t="shared" si="4"/>
        <v>552138190.75999999</v>
      </c>
      <c r="F77" s="22">
        <f t="shared" si="4"/>
        <v>531029168.06999993</v>
      </c>
      <c r="G77" s="22">
        <f t="shared" si="4"/>
        <v>795772180.47000003</v>
      </c>
    </row>
    <row r="78" spans="1:8" x14ac:dyDescent="0.2">
      <c r="A78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60.75" customHeight="1" x14ac:dyDescent="0.2">
      <c r="A1" s="35" t="s">
        <v>130</v>
      </c>
      <c r="B1" s="33"/>
      <c r="C1" s="33"/>
      <c r="D1" s="33"/>
      <c r="E1" s="33"/>
      <c r="F1" s="33"/>
      <c r="G1" s="34"/>
    </row>
    <row r="2" spans="1:7" ht="48.75" customHeight="1" x14ac:dyDescent="0.2">
      <c r="A2" s="38"/>
      <c r="B2" s="35" t="s">
        <v>57</v>
      </c>
      <c r="C2" s="33"/>
      <c r="D2" s="33"/>
      <c r="E2" s="33"/>
      <c r="F2" s="34"/>
      <c r="G2" s="36" t="s">
        <v>56</v>
      </c>
    </row>
    <row r="3" spans="1:7" ht="24.9" customHeight="1" x14ac:dyDescent="0.2">
      <c r="A3" s="39"/>
      <c r="B3" s="11" t="s">
        <v>52</v>
      </c>
      <c r="C3" s="11" t="s">
        <v>117</v>
      </c>
      <c r="D3" s="11" t="s">
        <v>53</v>
      </c>
      <c r="E3" s="11" t="s">
        <v>54</v>
      </c>
      <c r="F3" s="11" t="s">
        <v>55</v>
      </c>
      <c r="G3" s="37"/>
    </row>
    <row r="4" spans="1:7" ht="13.2" x14ac:dyDescent="0.2">
      <c r="A4" s="40"/>
      <c r="B4" s="12">
        <v>1</v>
      </c>
      <c r="C4" s="12">
        <v>2</v>
      </c>
      <c r="D4" s="12" t="s">
        <v>118</v>
      </c>
      <c r="E4" s="12">
        <v>4</v>
      </c>
      <c r="F4" s="12">
        <v>5</v>
      </c>
      <c r="G4" s="12" t="s">
        <v>119</v>
      </c>
    </row>
    <row r="5" spans="1:7" ht="13.2" x14ac:dyDescent="0.25">
      <c r="A5" s="23" t="s">
        <v>0</v>
      </c>
      <c r="B5" s="16">
        <v>726055821.30999994</v>
      </c>
      <c r="C5" s="16">
        <v>156229954.52000001</v>
      </c>
      <c r="D5" s="16">
        <f>B5+C5</f>
        <v>882285775.82999992</v>
      </c>
      <c r="E5" s="16">
        <v>433620164.80000001</v>
      </c>
      <c r="F5" s="16">
        <v>412628047.25999999</v>
      </c>
      <c r="G5" s="16">
        <f>D5-E5</f>
        <v>448665611.02999991</v>
      </c>
    </row>
    <row r="6" spans="1:7" ht="13.2" x14ac:dyDescent="0.25">
      <c r="A6" s="23" t="s">
        <v>1</v>
      </c>
      <c r="B6" s="16">
        <v>140694456.25999999</v>
      </c>
      <c r="C6" s="16">
        <v>315430139.13</v>
      </c>
      <c r="D6" s="16">
        <f>B6+C6</f>
        <v>456124595.38999999</v>
      </c>
      <c r="E6" s="16">
        <v>112212816.04000001</v>
      </c>
      <c r="F6" s="16">
        <v>112095910.89</v>
      </c>
      <c r="G6" s="16">
        <f>D6-E6</f>
        <v>343911779.34999996</v>
      </c>
    </row>
    <row r="7" spans="1:7" ht="13.2" x14ac:dyDescent="0.25">
      <c r="A7" s="23" t="s">
        <v>2</v>
      </c>
      <c r="B7" s="16">
        <v>9500000.0099999998</v>
      </c>
      <c r="C7" s="16">
        <v>0</v>
      </c>
      <c r="D7" s="16">
        <f>B7+C7</f>
        <v>9500000.0099999998</v>
      </c>
      <c r="E7" s="16">
        <v>6305209.9199999999</v>
      </c>
      <c r="F7" s="16">
        <v>6305209.9199999999</v>
      </c>
      <c r="G7" s="16">
        <f>D7-E7</f>
        <v>3194790.09</v>
      </c>
    </row>
    <row r="8" spans="1:7" ht="13.2" x14ac:dyDescent="0.25">
      <c r="A8" s="23" t="s">
        <v>39</v>
      </c>
      <c r="B8" s="16">
        <v>0</v>
      </c>
      <c r="C8" s="16">
        <v>0</v>
      </c>
      <c r="D8" s="16">
        <f>B8+C8</f>
        <v>0</v>
      </c>
      <c r="E8" s="16">
        <v>0</v>
      </c>
      <c r="F8" s="16">
        <v>0</v>
      </c>
      <c r="G8" s="16">
        <f>D8-E8</f>
        <v>0</v>
      </c>
    </row>
    <row r="9" spans="1:7" ht="13.2" x14ac:dyDescent="0.25">
      <c r="A9" s="2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ht="13.2" x14ac:dyDescent="0.25">
      <c r="A10" s="21" t="s">
        <v>50</v>
      </c>
      <c r="B10" s="22">
        <f t="shared" ref="B10:G10" si="0">SUM(B5+B6+B7+B8+B9)</f>
        <v>876250277.57999992</v>
      </c>
      <c r="C10" s="22">
        <f t="shared" si="0"/>
        <v>471660093.64999998</v>
      </c>
      <c r="D10" s="22">
        <f t="shared" si="0"/>
        <v>1347910371.2299998</v>
      </c>
      <c r="E10" s="22">
        <f t="shared" si="0"/>
        <v>552138190.75999999</v>
      </c>
      <c r="F10" s="22">
        <f t="shared" si="0"/>
        <v>531029168.06999999</v>
      </c>
      <c r="G10" s="22">
        <f t="shared" si="0"/>
        <v>795772180.46999991</v>
      </c>
    </row>
    <row r="11" spans="1:7" ht="13.2" x14ac:dyDescent="0.25">
      <c r="A11" s="25" t="s">
        <v>120</v>
      </c>
      <c r="B11" s="25"/>
      <c r="C11" s="25"/>
      <c r="D11" s="25"/>
      <c r="E11" s="25"/>
      <c r="F11" s="25"/>
      <c r="G11" s="25"/>
    </row>
    <row r="12" spans="1:7" ht="13.2" x14ac:dyDescent="0.25">
      <c r="A12" s="25"/>
      <c r="B12" s="25"/>
      <c r="C12" s="25"/>
      <c r="D12" s="25"/>
      <c r="E12" s="25"/>
      <c r="F12" s="25"/>
      <c r="G12" s="25"/>
    </row>
    <row r="13" spans="1:7" ht="13.2" x14ac:dyDescent="0.25">
      <c r="A13" s="25"/>
      <c r="B13" s="25"/>
      <c r="C13" s="25"/>
      <c r="D13" s="25"/>
      <c r="E13" s="25"/>
      <c r="F13" s="25"/>
      <c r="G13" s="25"/>
    </row>
    <row r="14" spans="1:7" ht="13.2" x14ac:dyDescent="0.25">
      <c r="A14" s="25"/>
      <c r="B14" s="25"/>
      <c r="C14" s="25"/>
      <c r="D14" s="25"/>
      <c r="E14" s="25"/>
      <c r="F14" s="25"/>
      <c r="G14" s="25"/>
    </row>
    <row r="15" spans="1:7" ht="13.2" x14ac:dyDescent="0.25">
      <c r="A15" s="25"/>
      <c r="B15" s="25"/>
      <c r="C15" s="25"/>
      <c r="D15" s="25"/>
      <c r="E15" s="25"/>
      <c r="F15" s="25"/>
      <c r="G15" s="25"/>
    </row>
    <row r="16" spans="1:7" ht="13.2" x14ac:dyDescent="0.25">
      <c r="A16" s="25"/>
      <c r="B16" s="25"/>
      <c r="C16" s="25"/>
      <c r="D16" s="25"/>
      <c r="E16" s="25"/>
      <c r="F16" s="25"/>
      <c r="G16" s="25"/>
    </row>
    <row r="17" spans="1:7" ht="13.2" x14ac:dyDescent="0.25">
      <c r="A17" s="25"/>
      <c r="B17" s="25"/>
      <c r="C17" s="25"/>
      <c r="D17" s="25"/>
      <c r="E17" s="25"/>
      <c r="F17" s="25"/>
      <c r="G17" s="25"/>
    </row>
    <row r="18" spans="1:7" ht="13.2" x14ac:dyDescent="0.25">
      <c r="A18" s="25"/>
      <c r="B18" s="25"/>
      <c r="C18" s="25"/>
      <c r="D18" s="25"/>
      <c r="E18" s="25"/>
      <c r="F18" s="25"/>
      <c r="G18" s="25"/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51181102362204722" right="0.31496062992125984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showGridLines="0" tabSelected="1" workbookViewId="0">
      <selection activeCell="A67" sqref="A6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62.25" customHeight="1" x14ac:dyDescent="0.2">
      <c r="A1" s="35" t="s">
        <v>163</v>
      </c>
      <c r="B1" s="33"/>
      <c r="C1" s="33"/>
      <c r="D1" s="33"/>
      <c r="E1" s="33"/>
      <c r="F1" s="33"/>
      <c r="G1" s="34"/>
    </row>
    <row r="2" spans="1:7" ht="13.2" x14ac:dyDescent="0.2">
      <c r="A2" s="38" t="s">
        <v>51</v>
      </c>
      <c r="B2" s="35" t="s">
        <v>57</v>
      </c>
      <c r="C2" s="33"/>
      <c r="D2" s="33"/>
      <c r="E2" s="33"/>
      <c r="F2" s="34"/>
      <c r="G2" s="36" t="s">
        <v>56</v>
      </c>
    </row>
    <row r="3" spans="1:7" ht="24.9" customHeight="1" x14ac:dyDescent="0.2">
      <c r="A3" s="39"/>
      <c r="B3" s="11" t="s">
        <v>52</v>
      </c>
      <c r="C3" s="11" t="s">
        <v>117</v>
      </c>
      <c r="D3" s="11" t="s">
        <v>53</v>
      </c>
      <c r="E3" s="11" t="s">
        <v>54</v>
      </c>
      <c r="F3" s="11" t="s">
        <v>55</v>
      </c>
      <c r="G3" s="37"/>
    </row>
    <row r="4" spans="1:7" ht="13.2" x14ac:dyDescent="0.2">
      <c r="A4" s="40"/>
      <c r="B4" s="12">
        <v>1</v>
      </c>
      <c r="C4" s="12">
        <v>2</v>
      </c>
      <c r="D4" s="12" t="s">
        <v>118</v>
      </c>
      <c r="E4" s="12">
        <v>4</v>
      </c>
      <c r="F4" s="12">
        <v>5</v>
      </c>
      <c r="G4" s="12" t="s">
        <v>119</v>
      </c>
    </row>
    <row r="5" spans="1:7" ht="13.2" x14ac:dyDescent="0.2">
      <c r="A5" s="30"/>
      <c r="B5" s="31"/>
      <c r="C5" s="31"/>
      <c r="D5" s="31"/>
      <c r="E5" s="31"/>
      <c r="F5" s="31"/>
      <c r="G5" s="31"/>
    </row>
    <row r="6" spans="1:7" ht="13.2" x14ac:dyDescent="0.25">
      <c r="A6" s="32" t="s">
        <v>131</v>
      </c>
      <c r="B6" s="16">
        <v>16057703.449999999</v>
      </c>
      <c r="C6" s="16">
        <v>0</v>
      </c>
      <c r="D6" s="16">
        <f>B6+C6</f>
        <v>16057703.449999999</v>
      </c>
      <c r="E6" s="16">
        <v>10322610.369999999</v>
      </c>
      <c r="F6" s="16">
        <v>10286456.539999999</v>
      </c>
      <c r="G6" s="16">
        <f>D6-E6</f>
        <v>5735093.0800000001</v>
      </c>
    </row>
    <row r="7" spans="1:7" ht="13.2" x14ac:dyDescent="0.25">
      <c r="A7" s="32" t="s">
        <v>132</v>
      </c>
      <c r="B7" s="16">
        <v>27749063.43</v>
      </c>
      <c r="C7" s="16">
        <v>27683880.390000001</v>
      </c>
      <c r="D7" s="16">
        <f t="shared" ref="D7:D12" si="0">B7+C7</f>
        <v>55432943.82</v>
      </c>
      <c r="E7" s="16">
        <v>15581647.84</v>
      </c>
      <c r="F7" s="16">
        <v>15242699.199999999</v>
      </c>
      <c r="G7" s="16">
        <f t="shared" ref="G7:G12" si="1">D7-E7</f>
        <v>39851295.980000004</v>
      </c>
    </row>
    <row r="8" spans="1:7" ht="13.2" x14ac:dyDescent="0.25">
      <c r="A8" s="32" t="s">
        <v>133</v>
      </c>
      <c r="B8" s="16">
        <v>18438068.059999999</v>
      </c>
      <c r="C8" s="16">
        <v>0</v>
      </c>
      <c r="D8" s="16">
        <f t="shared" si="0"/>
        <v>18438068.059999999</v>
      </c>
      <c r="E8" s="16">
        <v>9523266.2100000009</v>
      </c>
      <c r="F8" s="16">
        <v>9279113.6699999999</v>
      </c>
      <c r="G8" s="16">
        <f t="shared" si="1"/>
        <v>8914801.8499999978</v>
      </c>
    </row>
    <row r="9" spans="1:7" ht="13.2" x14ac:dyDescent="0.25">
      <c r="A9" s="32" t="s">
        <v>134</v>
      </c>
      <c r="B9" s="16">
        <v>7505905.4100000001</v>
      </c>
      <c r="C9" s="16">
        <v>70000</v>
      </c>
      <c r="D9" s="16">
        <f t="shared" si="0"/>
        <v>7575905.4100000001</v>
      </c>
      <c r="E9" s="16">
        <v>4149280.28</v>
      </c>
      <c r="F9" s="16">
        <v>4005260.72</v>
      </c>
      <c r="G9" s="16">
        <f t="shared" si="1"/>
        <v>3426625.1300000004</v>
      </c>
    </row>
    <row r="10" spans="1:7" ht="13.2" x14ac:dyDescent="0.25">
      <c r="A10" s="32" t="s">
        <v>135</v>
      </c>
      <c r="B10" s="16">
        <v>15395495.27</v>
      </c>
      <c r="C10" s="16">
        <v>170000</v>
      </c>
      <c r="D10" s="16">
        <f t="shared" si="0"/>
        <v>15565495.27</v>
      </c>
      <c r="E10" s="16">
        <v>4349025.83</v>
      </c>
      <c r="F10" s="16">
        <v>4197308.55</v>
      </c>
      <c r="G10" s="16">
        <f t="shared" si="1"/>
        <v>11216469.439999999</v>
      </c>
    </row>
    <row r="11" spans="1:7" ht="13.2" x14ac:dyDescent="0.25">
      <c r="A11" s="32" t="s">
        <v>136</v>
      </c>
      <c r="B11" s="16">
        <v>891738.76</v>
      </c>
      <c r="C11" s="16">
        <v>0</v>
      </c>
      <c r="D11" s="16">
        <f t="shared" si="0"/>
        <v>891738.76</v>
      </c>
      <c r="E11" s="16">
        <v>544207.06999999995</v>
      </c>
      <c r="F11" s="16">
        <v>526493.06999999995</v>
      </c>
      <c r="G11" s="16">
        <f t="shared" si="1"/>
        <v>347531.69000000006</v>
      </c>
    </row>
    <row r="12" spans="1:7" ht="13.2" x14ac:dyDescent="0.25">
      <c r="A12" s="32" t="s">
        <v>137</v>
      </c>
      <c r="B12" s="16">
        <v>60950042.640000001</v>
      </c>
      <c r="C12" s="16">
        <v>51573260.950000003</v>
      </c>
      <c r="D12" s="16">
        <f t="shared" si="0"/>
        <v>112523303.59</v>
      </c>
      <c r="E12" s="16">
        <v>53809211.329999998</v>
      </c>
      <c r="F12" s="16">
        <v>47577980.18</v>
      </c>
      <c r="G12" s="16">
        <f t="shared" si="1"/>
        <v>58714092.260000005</v>
      </c>
    </row>
    <row r="13" spans="1:7" ht="13.2" x14ac:dyDescent="0.25">
      <c r="A13" s="32" t="s">
        <v>138</v>
      </c>
      <c r="B13" s="16">
        <v>4273598.8</v>
      </c>
      <c r="C13" s="16">
        <v>0</v>
      </c>
      <c r="D13" s="16">
        <f t="shared" ref="D13" si="2">B13+C13</f>
        <v>4273598.8</v>
      </c>
      <c r="E13" s="16">
        <v>2778795.47</v>
      </c>
      <c r="F13" s="16">
        <v>2681508.87</v>
      </c>
      <c r="G13" s="16">
        <f t="shared" ref="G13" si="3">D13-E13</f>
        <v>1494803.3299999996</v>
      </c>
    </row>
    <row r="14" spans="1:7" ht="13.2" x14ac:dyDescent="0.25">
      <c r="A14" s="32" t="s">
        <v>139</v>
      </c>
      <c r="B14" s="16">
        <v>127598922.01000001</v>
      </c>
      <c r="C14" s="16">
        <v>16794675.210000001</v>
      </c>
      <c r="D14" s="16">
        <f t="shared" ref="D14" si="4">B14+C14</f>
        <v>144393597.22</v>
      </c>
      <c r="E14" s="16">
        <v>50946392</v>
      </c>
      <c r="F14" s="16">
        <v>49186055.850000001</v>
      </c>
      <c r="G14" s="16">
        <f t="shared" ref="G14" si="5">D14-E14</f>
        <v>93447205.219999999</v>
      </c>
    </row>
    <row r="15" spans="1:7" ht="13.2" x14ac:dyDescent="0.25">
      <c r="A15" s="32" t="s">
        <v>140</v>
      </c>
      <c r="B15" s="16">
        <v>13800998.869999999</v>
      </c>
      <c r="C15" s="16">
        <v>10773977.51</v>
      </c>
      <c r="D15" s="16">
        <f t="shared" ref="D15" si="6">B15+C15</f>
        <v>24574976.379999999</v>
      </c>
      <c r="E15" s="16">
        <v>5288040.0199999996</v>
      </c>
      <c r="F15" s="16">
        <v>5084375.55</v>
      </c>
      <c r="G15" s="16">
        <f t="shared" ref="G15" si="7">D15-E15</f>
        <v>19286936.359999999</v>
      </c>
    </row>
    <row r="16" spans="1:7" ht="13.2" x14ac:dyDescent="0.25">
      <c r="A16" s="32" t="s">
        <v>141</v>
      </c>
      <c r="B16" s="16">
        <v>40391014.829999998</v>
      </c>
      <c r="C16" s="16">
        <v>26506480.859999999</v>
      </c>
      <c r="D16" s="16">
        <f t="shared" ref="D16" si="8">B16+C16</f>
        <v>66897495.689999998</v>
      </c>
      <c r="E16" s="16">
        <v>22086876.300000001</v>
      </c>
      <c r="F16" s="16">
        <v>20709251.760000002</v>
      </c>
      <c r="G16" s="16">
        <f t="shared" ref="G16" si="9">D16-E16</f>
        <v>44810619.390000001</v>
      </c>
    </row>
    <row r="17" spans="1:7" ht="13.2" x14ac:dyDescent="0.25">
      <c r="A17" s="32" t="s">
        <v>142</v>
      </c>
      <c r="B17" s="16">
        <v>11463764.380000001</v>
      </c>
      <c r="C17" s="16">
        <v>1500000</v>
      </c>
      <c r="D17" s="16">
        <f t="shared" ref="D17" si="10">B17+C17</f>
        <v>12963764.380000001</v>
      </c>
      <c r="E17" s="16">
        <v>7273187.04</v>
      </c>
      <c r="F17" s="16">
        <v>6748463.6200000001</v>
      </c>
      <c r="G17" s="16">
        <f t="shared" ref="G17" si="11">D17-E17</f>
        <v>5690577.3400000008</v>
      </c>
    </row>
    <row r="18" spans="1:7" ht="13.2" x14ac:dyDescent="0.25">
      <c r="A18" s="32" t="s">
        <v>143</v>
      </c>
      <c r="B18" s="16">
        <v>56034606.340000004</v>
      </c>
      <c r="C18" s="16">
        <v>10424745.26</v>
      </c>
      <c r="D18" s="16">
        <f t="shared" ref="D18" si="12">B18+C18</f>
        <v>66459351.600000001</v>
      </c>
      <c r="E18" s="16">
        <v>25967202.940000001</v>
      </c>
      <c r="F18" s="16">
        <v>24688173.5</v>
      </c>
      <c r="G18" s="16">
        <f t="shared" ref="G18" si="13">D18-E18</f>
        <v>40492148.659999996</v>
      </c>
    </row>
    <row r="19" spans="1:7" ht="13.2" x14ac:dyDescent="0.25">
      <c r="A19" s="32" t="s">
        <v>144</v>
      </c>
      <c r="B19" s="16">
        <v>17491613.890000001</v>
      </c>
      <c r="C19" s="16">
        <v>30000</v>
      </c>
      <c r="D19" s="16">
        <f t="shared" ref="D19" si="14">B19+C19</f>
        <v>17521613.890000001</v>
      </c>
      <c r="E19" s="16">
        <v>10296491.529999999</v>
      </c>
      <c r="F19" s="16">
        <v>9861064.25</v>
      </c>
      <c r="G19" s="16">
        <f t="shared" ref="G19" si="15">D19-E19</f>
        <v>7225122.3600000013</v>
      </c>
    </row>
    <row r="20" spans="1:7" ht="13.2" x14ac:dyDescent="0.25">
      <c r="A20" s="32" t="s">
        <v>145</v>
      </c>
      <c r="B20" s="16">
        <v>35872150.140000001</v>
      </c>
      <c r="C20" s="16">
        <v>0</v>
      </c>
      <c r="D20" s="16">
        <f t="shared" ref="D20" si="16">B20+C20</f>
        <v>35872150.140000001</v>
      </c>
      <c r="E20" s="16">
        <v>13559152.029999999</v>
      </c>
      <c r="F20" s="16">
        <v>13290338.15</v>
      </c>
      <c r="G20" s="16">
        <f t="shared" ref="G20" si="17">D20-E20</f>
        <v>22312998.109999999</v>
      </c>
    </row>
    <row r="21" spans="1:7" ht="13.2" x14ac:dyDescent="0.25">
      <c r="A21" s="32" t="s">
        <v>146</v>
      </c>
      <c r="B21" s="16">
        <v>22912491.309999999</v>
      </c>
      <c r="C21" s="16">
        <v>21697599.800000001</v>
      </c>
      <c r="D21" s="16">
        <f t="shared" ref="D21" si="18">B21+C21</f>
        <v>44610091.109999999</v>
      </c>
      <c r="E21" s="16">
        <v>19347075.510000002</v>
      </c>
      <c r="F21" s="16">
        <v>18838429.010000002</v>
      </c>
      <c r="G21" s="16">
        <f t="shared" ref="G21" si="19">D21-E21</f>
        <v>25263015.599999998</v>
      </c>
    </row>
    <row r="22" spans="1:7" ht="13.2" x14ac:dyDescent="0.25">
      <c r="A22" s="32" t="s">
        <v>147</v>
      </c>
      <c r="B22" s="16">
        <v>8254880.5199999996</v>
      </c>
      <c r="C22" s="16">
        <v>-690000</v>
      </c>
      <c r="D22" s="16">
        <f t="shared" ref="D22" si="20">B22+C22</f>
        <v>7564880.5199999996</v>
      </c>
      <c r="E22" s="16">
        <v>2122767.33</v>
      </c>
      <c r="F22" s="16">
        <v>2043599.9</v>
      </c>
      <c r="G22" s="16">
        <f t="shared" ref="G22" si="21">D22-E22</f>
        <v>5442113.1899999995</v>
      </c>
    </row>
    <row r="23" spans="1:7" ht="13.2" x14ac:dyDescent="0.25">
      <c r="A23" s="32" t="s">
        <v>148</v>
      </c>
      <c r="B23" s="16">
        <v>110333830.22</v>
      </c>
      <c r="C23" s="16">
        <v>295659330.44</v>
      </c>
      <c r="D23" s="16">
        <f t="shared" ref="D23" si="22">B23+C23</f>
        <v>405993160.65999997</v>
      </c>
      <c r="E23" s="16">
        <v>138389153.11000001</v>
      </c>
      <c r="F23" s="16">
        <v>135362758.24000001</v>
      </c>
      <c r="G23" s="16">
        <f t="shared" ref="G23" si="23">D23-E23</f>
        <v>267604007.54999995</v>
      </c>
    </row>
    <row r="24" spans="1:7" ht="13.2" x14ac:dyDescent="0.25">
      <c r="A24" s="32" t="s">
        <v>149</v>
      </c>
      <c r="B24" s="16">
        <v>9431777.1199999992</v>
      </c>
      <c r="C24" s="16">
        <v>500000</v>
      </c>
      <c r="D24" s="16">
        <f t="shared" ref="D24" si="24">B24+C24</f>
        <v>9931777.1199999992</v>
      </c>
      <c r="E24" s="16">
        <v>4913161.12</v>
      </c>
      <c r="F24" s="16">
        <v>4733118.79</v>
      </c>
      <c r="G24" s="16">
        <f t="shared" ref="G24" si="25">D24-E24</f>
        <v>5018615.9999999991</v>
      </c>
    </row>
    <row r="25" spans="1:7" ht="13.2" x14ac:dyDescent="0.25">
      <c r="A25" s="32" t="s">
        <v>150</v>
      </c>
      <c r="B25" s="16">
        <v>14970246.380000001</v>
      </c>
      <c r="C25" s="16">
        <v>300000</v>
      </c>
      <c r="D25" s="16">
        <f t="shared" ref="D25" si="26">B25+C25</f>
        <v>15270246.380000001</v>
      </c>
      <c r="E25" s="16">
        <v>7839595.25</v>
      </c>
      <c r="F25" s="16">
        <v>6780648.3399999999</v>
      </c>
      <c r="G25" s="16">
        <f t="shared" ref="G25" si="27">D25-E25</f>
        <v>7430651.1300000008</v>
      </c>
    </row>
    <row r="26" spans="1:7" ht="13.2" x14ac:dyDescent="0.25">
      <c r="A26" s="32" t="s">
        <v>151</v>
      </c>
      <c r="B26" s="16">
        <v>23517924.239999998</v>
      </c>
      <c r="C26" s="16">
        <v>3500000</v>
      </c>
      <c r="D26" s="16">
        <f t="shared" ref="D26" si="28">B26+C26</f>
        <v>27017924.239999998</v>
      </c>
      <c r="E26" s="16">
        <v>18905312.370000001</v>
      </c>
      <c r="F26" s="16">
        <v>18853975.620000001</v>
      </c>
      <c r="G26" s="16">
        <f t="shared" ref="G26" si="29">D26-E26</f>
        <v>8112611.8699999973</v>
      </c>
    </row>
    <row r="27" spans="1:7" ht="13.2" x14ac:dyDescent="0.25">
      <c r="A27" s="32" t="s">
        <v>152</v>
      </c>
      <c r="B27" s="16">
        <v>20234804.690000001</v>
      </c>
      <c r="C27" s="16">
        <v>0</v>
      </c>
      <c r="D27" s="16">
        <f t="shared" ref="D27" si="30">B27+C27</f>
        <v>20234804.690000001</v>
      </c>
      <c r="E27" s="16">
        <v>14034793.83</v>
      </c>
      <c r="F27" s="16">
        <v>13265935.02</v>
      </c>
      <c r="G27" s="16">
        <f t="shared" ref="G27" si="31">D27-E27</f>
        <v>6200010.8600000013</v>
      </c>
    </row>
    <row r="28" spans="1:7" ht="13.2" x14ac:dyDescent="0.25">
      <c r="A28" s="32" t="s">
        <v>153</v>
      </c>
      <c r="B28" s="16">
        <v>19095260.829999998</v>
      </c>
      <c r="C28" s="16">
        <v>210000</v>
      </c>
      <c r="D28" s="16">
        <f t="shared" ref="D28" si="32">B28+C28</f>
        <v>19305260.829999998</v>
      </c>
      <c r="E28" s="16">
        <v>13062244.75</v>
      </c>
      <c r="F28" s="16">
        <v>12571560.5</v>
      </c>
      <c r="G28" s="16">
        <f t="shared" ref="G28" si="33">D28-E28</f>
        <v>6243016.0799999982</v>
      </c>
    </row>
    <row r="29" spans="1:7" ht="13.2" x14ac:dyDescent="0.25">
      <c r="A29" s="32" t="s">
        <v>154</v>
      </c>
      <c r="B29" s="16">
        <v>10960933.710000001</v>
      </c>
      <c r="C29" s="16">
        <v>0</v>
      </c>
      <c r="D29" s="16">
        <f t="shared" ref="D29" si="34">B29+C29</f>
        <v>10960933.710000001</v>
      </c>
      <c r="E29" s="16">
        <v>4681607.07</v>
      </c>
      <c r="F29" s="16">
        <v>4400748.82</v>
      </c>
      <c r="G29" s="16">
        <f t="shared" ref="G29" si="35">D29-E29</f>
        <v>6279326.6400000006</v>
      </c>
    </row>
    <row r="30" spans="1:7" ht="13.2" x14ac:dyDescent="0.25">
      <c r="A30" s="32" t="s">
        <v>155</v>
      </c>
      <c r="B30" s="16">
        <v>34461467.549999997</v>
      </c>
      <c r="C30" s="16">
        <v>-163400</v>
      </c>
      <c r="D30" s="16">
        <f t="shared" ref="D30" si="36">B30+C30</f>
        <v>34298067.549999997</v>
      </c>
      <c r="E30" s="16">
        <v>12115408.51</v>
      </c>
      <c r="F30" s="16">
        <v>11986769.460000001</v>
      </c>
      <c r="G30" s="16">
        <f t="shared" ref="G30" si="37">D30-E30</f>
        <v>22182659.039999999</v>
      </c>
    </row>
    <row r="31" spans="1:7" ht="13.2" x14ac:dyDescent="0.25">
      <c r="A31" s="32" t="s">
        <v>156</v>
      </c>
      <c r="B31" s="16">
        <v>11302303.289999999</v>
      </c>
      <c r="C31" s="16">
        <v>0</v>
      </c>
      <c r="D31" s="16">
        <f t="shared" ref="D31" si="38">B31+C31</f>
        <v>11302303.289999999</v>
      </c>
      <c r="E31" s="16">
        <v>4970892.5999999996</v>
      </c>
      <c r="F31" s="16">
        <v>4843537.72</v>
      </c>
      <c r="G31" s="16">
        <f t="shared" ref="G31" si="39">D31-E31</f>
        <v>6331410.6899999995</v>
      </c>
    </row>
    <row r="32" spans="1:7" ht="13.2" x14ac:dyDescent="0.25">
      <c r="A32" s="32" t="s">
        <v>157</v>
      </c>
      <c r="B32" s="16">
        <v>43808502.609999999</v>
      </c>
      <c r="C32" s="16">
        <v>-50000</v>
      </c>
      <c r="D32" s="16">
        <f t="shared" ref="D32" si="40">B32+C32</f>
        <v>43758502.609999999</v>
      </c>
      <c r="E32" s="16">
        <v>20202799.93</v>
      </c>
      <c r="F32" s="16">
        <v>19456613.210000001</v>
      </c>
      <c r="G32" s="16">
        <f t="shared" ref="G32" si="41">D32-E32</f>
        <v>23555702.68</v>
      </c>
    </row>
    <row r="33" spans="1:7" ht="13.2" x14ac:dyDescent="0.25">
      <c r="A33" s="32" t="s">
        <v>158</v>
      </c>
      <c r="B33" s="16">
        <v>22325279.960000001</v>
      </c>
      <c r="C33" s="16">
        <v>5169543.2300000004</v>
      </c>
      <c r="D33" s="16">
        <f t="shared" ref="D33" si="42">B33+C33</f>
        <v>27494823.190000001</v>
      </c>
      <c r="E33" s="16">
        <v>9953852.0600000005</v>
      </c>
      <c r="F33" s="16">
        <v>9402788.9000000004</v>
      </c>
      <c r="G33" s="16">
        <f t="shared" ref="G33" si="43">D33-E33</f>
        <v>17540971.130000003</v>
      </c>
    </row>
    <row r="34" spans="1:7" ht="13.2" x14ac:dyDescent="0.25">
      <c r="A34" s="32" t="s">
        <v>159</v>
      </c>
      <c r="B34" s="16">
        <v>54183480.700000003</v>
      </c>
      <c r="C34" s="16">
        <v>0</v>
      </c>
      <c r="D34" s="16">
        <f t="shared" ref="D34" si="44">B34+C34</f>
        <v>54183480.700000003</v>
      </c>
      <c r="E34" s="16">
        <v>33373796.879999999</v>
      </c>
      <c r="F34" s="16">
        <v>33373796.879999999</v>
      </c>
      <c r="G34" s="16">
        <f t="shared" ref="G34" si="45">D34-E34</f>
        <v>20809683.820000004</v>
      </c>
    </row>
    <row r="35" spans="1:7" ht="13.2" x14ac:dyDescent="0.25">
      <c r="A35" s="32" t="s">
        <v>160</v>
      </c>
      <c r="B35" s="16">
        <v>4884908.17</v>
      </c>
      <c r="C35" s="16">
        <v>0</v>
      </c>
      <c r="D35" s="16">
        <f t="shared" ref="D35" si="46">B35+C35</f>
        <v>4884908.17</v>
      </c>
      <c r="E35" s="16">
        <v>2421594.1800000002</v>
      </c>
      <c r="F35" s="16">
        <v>2421594.1800000002</v>
      </c>
      <c r="G35" s="16">
        <f t="shared" ref="G35" si="47">D35-E35</f>
        <v>2463313.9899999998</v>
      </c>
    </row>
    <row r="36" spans="1:7" ht="13.2" x14ac:dyDescent="0.25">
      <c r="A36" s="32" t="s">
        <v>161</v>
      </c>
      <c r="B36" s="16">
        <v>7000000</v>
      </c>
      <c r="C36" s="16">
        <v>0</v>
      </c>
      <c r="D36" s="16">
        <f t="shared" ref="D36" si="48">B36+C36</f>
        <v>7000000</v>
      </c>
      <c r="E36" s="16">
        <v>7000000</v>
      </c>
      <c r="F36" s="16">
        <v>7000000</v>
      </c>
      <c r="G36" s="16">
        <f t="shared" ref="G36" si="49">D36-E36</f>
        <v>0</v>
      </c>
    </row>
    <row r="37" spans="1:7" ht="13.2" x14ac:dyDescent="0.25">
      <c r="A37" s="32" t="s">
        <v>162</v>
      </c>
      <c r="B37" s="16">
        <v>4657500</v>
      </c>
      <c r="C37" s="16">
        <v>0</v>
      </c>
      <c r="D37" s="16">
        <f t="shared" ref="D37" si="50">B37+C37</f>
        <v>4657500</v>
      </c>
      <c r="E37" s="16">
        <v>2328750</v>
      </c>
      <c r="F37" s="16">
        <v>2328750</v>
      </c>
      <c r="G37" s="16">
        <f t="shared" ref="G37" si="51">D37-E37</f>
        <v>2328750</v>
      </c>
    </row>
    <row r="38" spans="1:7" ht="13.2" x14ac:dyDescent="0.25">
      <c r="A38" s="32"/>
      <c r="B38" s="16"/>
      <c r="C38" s="16"/>
      <c r="D38" s="16"/>
      <c r="E38" s="16"/>
      <c r="F38" s="16"/>
      <c r="G38" s="16"/>
    </row>
    <row r="39" spans="1:7" ht="13.2" x14ac:dyDescent="0.25">
      <c r="A39" s="28" t="s">
        <v>50</v>
      </c>
      <c r="B39" s="29">
        <f t="shared" ref="B39:G39" si="52">SUM(B6:B38)</f>
        <v>876250277.58000004</v>
      </c>
      <c r="C39" s="29">
        <f t="shared" si="52"/>
        <v>471660093.65000004</v>
      </c>
      <c r="D39" s="29">
        <f t="shared" si="52"/>
        <v>1347910371.23</v>
      </c>
      <c r="E39" s="29">
        <f t="shared" si="52"/>
        <v>552138190.75999999</v>
      </c>
      <c r="F39" s="29">
        <f t="shared" si="52"/>
        <v>531029168.06999993</v>
      </c>
      <c r="G39" s="29">
        <f t="shared" si="52"/>
        <v>795772180.47000003</v>
      </c>
    </row>
    <row r="42" spans="1:7" ht="45" customHeight="1" x14ac:dyDescent="0.2">
      <c r="A42" s="41" t="s">
        <v>164</v>
      </c>
      <c r="B42" s="42"/>
      <c r="C42" s="42"/>
      <c r="D42" s="42"/>
      <c r="E42" s="42"/>
      <c r="F42" s="42"/>
      <c r="G42" s="43"/>
    </row>
    <row r="43" spans="1:7" x14ac:dyDescent="0.2">
      <c r="A43" s="46" t="s">
        <v>51</v>
      </c>
      <c r="B43" s="41" t="s">
        <v>57</v>
      </c>
      <c r="C43" s="42"/>
      <c r="D43" s="42"/>
      <c r="E43" s="42"/>
      <c r="F43" s="43"/>
      <c r="G43" s="44" t="s">
        <v>56</v>
      </c>
    </row>
    <row r="44" spans="1:7" ht="20.399999999999999" x14ac:dyDescent="0.2">
      <c r="A44" s="47"/>
      <c r="B44" s="2" t="s">
        <v>52</v>
      </c>
      <c r="C44" s="2" t="s">
        <v>117</v>
      </c>
      <c r="D44" s="2" t="s">
        <v>53</v>
      </c>
      <c r="E44" s="2" t="s">
        <v>54</v>
      </c>
      <c r="F44" s="2" t="s">
        <v>55</v>
      </c>
      <c r="G44" s="45"/>
    </row>
    <row r="45" spans="1:7" x14ac:dyDescent="0.2">
      <c r="A45" s="48"/>
      <c r="B45" s="3">
        <v>1</v>
      </c>
      <c r="C45" s="3">
        <v>2</v>
      </c>
      <c r="D45" s="3" t="s">
        <v>118</v>
      </c>
      <c r="E45" s="3">
        <v>4</v>
      </c>
      <c r="F45" s="3">
        <v>5</v>
      </c>
      <c r="G45" s="3" t="s">
        <v>119</v>
      </c>
    </row>
    <row r="46" spans="1:7" x14ac:dyDescent="0.2">
      <c r="A46" s="9" t="s">
        <v>8</v>
      </c>
      <c r="B46" s="4">
        <v>0</v>
      </c>
      <c r="C46" s="4">
        <v>0</v>
      </c>
      <c r="D46" s="4">
        <f>B46+C46</f>
        <v>0</v>
      </c>
      <c r="E46" s="4">
        <v>0</v>
      </c>
      <c r="F46" s="4">
        <v>0</v>
      </c>
      <c r="G46" s="4">
        <f>D46-E46</f>
        <v>0</v>
      </c>
    </row>
    <row r="47" spans="1:7" x14ac:dyDescent="0.2">
      <c r="A47" s="9" t="s">
        <v>9</v>
      </c>
      <c r="B47" s="4">
        <v>0</v>
      </c>
      <c r="C47" s="4">
        <v>0</v>
      </c>
      <c r="D47" s="4">
        <f t="shared" ref="D47:D49" si="53">B47+C47</f>
        <v>0</v>
      </c>
      <c r="E47" s="4">
        <v>0</v>
      </c>
      <c r="F47" s="4">
        <v>0</v>
      </c>
      <c r="G47" s="4">
        <f t="shared" ref="G47:G49" si="54">D47-E47</f>
        <v>0</v>
      </c>
    </row>
    <row r="48" spans="1:7" x14ac:dyDescent="0.2">
      <c r="A48" s="9" t="s">
        <v>10</v>
      </c>
      <c r="B48" s="4">
        <v>0</v>
      </c>
      <c r="C48" s="4">
        <v>0</v>
      </c>
      <c r="D48" s="4">
        <f t="shared" si="53"/>
        <v>0</v>
      </c>
      <c r="E48" s="4">
        <v>0</v>
      </c>
      <c r="F48" s="4">
        <v>0</v>
      </c>
      <c r="G48" s="4">
        <f t="shared" si="54"/>
        <v>0</v>
      </c>
    </row>
    <row r="49" spans="1:7" x14ac:dyDescent="0.2">
      <c r="A49" s="9" t="s">
        <v>121</v>
      </c>
      <c r="B49" s="4">
        <v>0</v>
      </c>
      <c r="C49" s="4">
        <v>0</v>
      </c>
      <c r="D49" s="4">
        <f t="shared" si="53"/>
        <v>0</v>
      </c>
      <c r="E49" s="4">
        <v>0</v>
      </c>
      <c r="F49" s="4">
        <v>0</v>
      </c>
      <c r="G49" s="4">
        <f t="shared" si="54"/>
        <v>0</v>
      </c>
    </row>
    <row r="50" spans="1:7" x14ac:dyDescent="0.2">
      <c r="A50" s="6" t="s">
        <v>50</v>
      </c>
      <c r="B50" s="7">
        <f t="shared" ref="B50:G50" si="55">SUM(B46:B49)</f>
        <v>0</v>
      </c>
      <c r="C50" s="7">
        <f t="shared" si="55"/>
        <v>0</v>
      </c>
      <c r="D50" s="7">
        <f t="shared" si="55"/>
        <v>0</v>
      </c>
      <c r="E50" s="7">
        <f t="shared" si="55"/>
        <v>0</v>
      </c>
      <c r="F50" s="7">
        <f t="shared" si="55"/>
        <v>0</v>
      </c>
      <c r="G50" s="7">
        <f t="shared" si="55"/>
        <v>0</v>
      </c>
    </row>
    <row r="53" spans="1:7" ht="45" customHeight="1" x14ac:dyDescent="0.2">
      <c r="A53" s="41" t="s">
        <v>165</v>
      </c>
      <c r="B53" s="42"/>
      <c r="C53" s="42"/>
      <c r="D53" s="42"/>
      <c r="E53" s="42"/>
      <c r="F53" s="42"/>
      <c r="G53" s="43"/>
    </row>
    <row r="54" spans="1:7" x14ac:dyDescent="0.2">
      <c r="A54" s="46" t="s">
        <v>51</v>
      </c>
      <c r="B54" s="41" t="s">
        <v>57</v>
      </c>
      <c r="C54" s="42"/>
      <c r="D54" s="42"/>
      <c r="E54" s="42"/>
      <c r="F54" s="43"/>
      <c r="G54" s="44" t="s">
        <v>56</v>
      </c>
    </row>
    <row r="55" spans="1:7" ht="20.399999999999999" x14ac:dyDescent="0.2">
      <c r="A55" s="47"/>
      <c r="B55" s="2" t="s">
        <v>52</v>
      </c>
      <c r="C55" s="2" t="s">
        <v>117</v>
      </c>
      <c r="D55" s="2" t="s">
        <v>53</v>
      </c>
      <c r="E55" s="2" t="s">
        <v>54</v>
      </c>
      <c r="F55" s="2" t="s">
        <v>55</v>
      </c>
      <c r="G55" s="45"/>
    </row>
    <row r="56" spans="1:7" x14ac:dyDescent="0.2">
      <c r="A56" s="48"/>
      <c r="B56" s="3">
        <v>1</v>
      </c>
      <c r="C56" s="3">
        <v>2</v>
      </c>
      <c r="D56" s="3" t="s">
        <v>118</v>
      </c>
      <c r="E56" s="3">
        <v>4</v>
      </c>
      <c r="F56" s="3">
        <v>5</v>
      </c>
      <c r="G56" s="3" t="s">
        <v>119</v>
      </c>
    </row>
    <row r="57" spans="1:7" x14ac:dyDescent="0.2">
      <c r="A57" s="10" t="s">
        <v>12</v>
      </c>
      <c r="B57" s="4">
        <v>1071225</v>
      </c>
      <c r="C57" s="4">
        <v>280000</v>
      </c>
      <c r="D57" s="4">
        <f t="shared" ref="D57:D63" si="56">B57+C57</f>
        <v>1351225</v>
      </c>
      <c r="E57" s="4">
        <v>0</v>
      </c>
      <c r="F57" s="4">
        <v>0</v>
      </c>
      <c r="G57" s="4">
        <f t="shared" ref="G57:G63" si="57">D57-E57</f>
        <v>1351225</v>
      </c>
    </row>
    <row r="58" spans="1:7" x14ac:dyDescent="0.2">
      <c r="A58" s="10" t="s">
        <v>11</v>
      </c>
      <c r="B58" s="4">
        <v>0</v>
      </c>
      <c r="C58" s="4">
        <v>0</v>
      </c>
      <c r="D58" s="4">
        <f t="shared" si="56"/>
        <v>0</v>
      </c>
      <c r="E58" s="4">
        <v>0</v>
      </c>
      <c r="F58" s="4">
        <v>0</v>
      </c>
      <c r="G58" s="4">
        <f t="shared" si="57"/>
        <v>0</v>
      </c>
    </row>
    <row r="59" spans="1:7" ht="20.399999999999999" x14ac:dyDescent="0.2">
      <c r="A59" s="10" t="s">
        <v>13</v>
      </c>
      <c r="B59" s="4">
        <v>0</v>
      </c>
      <c r="C59" s="4">
        <v>0</v>
      </c>
      <c r="D59" s="4">
        <f t="shared" si="56"/>
        <v>0</v>
      </c>
      <c r="E59" s="4">
        <v>0</v>
      </c>
      <c r="F59" s="4">
        <v>0</v>
      </c>
      <c r="G59" s="4">
        <f t="shared" si="57"/>
        <v>0</v>
      </c>
    </row>
    <row r="60" spans="1:7" x14ac:dyDescent="0.2">
      <c r="A60" s="10" t="s">
        <v>25</v>
      </c>
      <c r="B60" s="4">
        <v>0</v>
      </c>
      <c r="C60" s="4">
        <v>0</v>
      </c>
      <c r="D60" s="4">
        <f t="shared" si="56"/>
        <v>0</v>
      </c>
      <c r="E60" s="4">
        <v>0</v>
      </c>
      <c r="F60" s="4">
        <v>0</v>
      </c>
      <c r="G60" s="4">
        <f t="shared" si="57"/>
        <v>0</v>
      </c>
    </row>
    <row r="61" spans="1:7" ht="11.25" customHeight="1" x14ac:dyDescent="0.2">
      <c r="A61" s="10" t="s">
        <v>26</v>
      </c>
      <c r="B61" s="4">
        <v>0</v>
      </c>
      <c r="C61" s="4">
        <v>0</v>
      </c>
      <c r="D61" s="4">
        <f t="shared" si="56"/>
        <v>0</v>
      </c>
      <c r="E61" s="4">
        <v>0</v>
      </c>
      <c r="F61" s="4">
        <v>0</v>
      </c>
      <c r="G61" s="4">
        <f t="shared" si="57"/>
        <v>0</v>
      </c>
    </row>
    <row r="62" spans="1:7" x14ac:dyDescent="0.2">
      <c r="A62" s="10" t="s">
        <v>128</v>
      </c>
      <c r="B62" s="4">
        <v>0</v>
      </c>
      <c r="C62" s="4">
        <v>0</v>
      </c>
      <c r="D62" s="4">
        <f t="shared" si="56"/>
        <v>0</v>
      </c>
      <c r="E62" s="4">
        <v>0</v>
      </c>
      <c r="F62" s="4">
        <v>0</v>
      </c>
      <c r="G62" s="4">
        <f t="shared" si="57"/>
        <v>0</v>
      </c>
    </row>
    <row r="63" spans="1:7" x14ac:dyDescent="0.2">
      <c r="A63" s="10" t="s">
        <v>14</v>
      </c>
      <c r="B63" s="4">
        <v>0</v>
      </c>
      <c r="C63" s="4">
        <v>0</v>
      </c>
      <c r="D63" s="4">
        <f t="shared" si="56"/>
        <v>0</v>
      </c>
      <c r="E63" s="4">
        <v>0</v>
      </c>
      <c r="F63" s="4">
        <v>0</v>
      </c>
      <c r="G63" s="4">
        <f t="shared" si="57"/>
        <v>0</v>
      </c>
    </row>
    <row r="64" spans="1:7" x14ac:dyDescent="0.2">
      <c r="A64" s="6" t="s">
        <v>50</v>
      </c>
      <c r="B64" s="7">
        <f t="shared" ref="B64:G64" si="58">SUM(B57:B63)</f>
        <v>1071225</v>
      </c>
      <c r="C64" s="7">
        <f t="shared" si="58"/>
        <v>280000</v>
      </c>
      <c r="D64" s="7">
        <f t="shared" si="58"/>
        <v>1351225</v>
      </c>
      <c r="E64" s="7">
        <f t="shared" si="58"/>
        <v>0</v>
      </c>
      <c r="F64" s="7">
        <f t="shared" si="58"/>
        <v>0</v>
      </c>
      <c r="G64" s="7">
        <f t="shared" si="58"/>
        <v>1351225</v>
      </c>
    </row>
    <row r="65" spans="1:1" x14ac:dyDescent="0.2">
      <c r="A65" s="1" t="s">
        <v>120</v>
      </c>
    </row>
  </sheetData>
  <sheetProtection formatCells="0" formatColumns="0" formatRows="0" insertRows="0" deleteRows="0" autoFilter="0"/>
  <mergeCells count="12">
    <mergeCell ref="B54:F54"/>
    <mergeCell ref="G54:G55"/>
    <mergeCell ref="B43:F43"/>
    <mergeCell ref="G43:G44"/>
    <mergeCell ref="A53:G53"/>
    <mergeCell ref="A43:A45"/>
    <mergeCell ref="A54:A56"/>
    <mergeCell ref="B2:F2"/>
    <mergeCell ref="G2:G3"/>
    <mergeCell ref="A1:G1"/>
    <mergeCell ref="A42:G42"/>
    <mergeCell ref="A2:A4"/>
  </mergeCells>
  <printOptions horizontalCentered="1"/>
  <pageMargins left="0.19685039370078741" right="0.31496062992125984" top="0.74803149606299213" bottom="0.55118110236220474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8"/>
  <sheetViews>
    <sheetView showGridLines="0" topLeftCell="A4" workbookViewId="0">
      <selection activeCell="A10" sqref="A10"/>
    </sheetView>
  </sheetViews>
  <sheetFormatPr baseColWidth="10" defaultColWidth="12" defaultRowHeight="10.199999999999999" x14ac:dyDescent="0.2"/>
  <cols>
    <col min="1" max="1" width="79" style="1" customWidth="1"/>
    <col min="2" max="3" width="18.28515625" style="1" customWidth="1"/>
    <col min="4" max="4" width="21.85546875" style="1" customWidth="1"/>
    <col min="5" max="7" width="18.28515625" style="1" customWidth="1"/>
    <col min="8" max="16384" width="12" style="1"/>
  </cols>
  <sheetData>
    <row r="1" spans="1:7" ht="59.25" customHeight="1" x14ac:dyDescent="0.2">
      <c r="A1" s="35" t="s">
        <v>166</v>
      </c>
      <c r="B1" s="33"/>
      <c r="C1" s="33"/>
      <c r="D1" s="33"/>
      <c r="E1" s="33"/>
      <c r="F1" s="33"/>
      <c r="G1" s="34"/>
    </row>
    <row r="2" spans="1:7" ht="13.2" x14ac:dyDescent="0.2">
      <c r="A2" s="38" t="s">
        <v>51</v>
      </c>
      <c r="B2" s="35" t="s">
        <v>57</v>
      </c>
      <c r="C2" s="33"/>
      <c r="D2" s="33"/>
      <c r="E2" s="33"/>
      <c r="F2" s="34"/>
      <c r="G2" s="36" t="s">
        <v>56</v>
      </c>
    </row>
    <row r="3" spans="1:7" ht="24.9" customHeight="1" x14ac:dyDescent="0.2">
      <c r="A3" s="39"/>
      <c r="B3" s="11" t="s">
        <v>52</v>
      </c>
      <c r="C3" s="11" t="s">
        <v>117</v>
      </c>
      <c r="D3" s="11" t="s">
        <v>53</v>
      </c>
      <c r="E3" s="11" t="s">
        <v>54</v>
      </c>
      <c r="F3" s="11" t="s">
        <v>55</v>
      </c>
      <c r="G3" s="37"/>
    </row>
    <row r="4" spans="1:7" ht="13.2" x14ac:dyDescent="0.2">
      <c r="A4" s="40"/>
      <c r="B4" s="12">
        <v>1</v>
      </c>
      <c r="C4" s="12">
        <v>2</v>
      </c>
      <c r="D4" s="12" t="s">
        <v>118</v>
      </c>
      <c r="E4" s="12">
        <v>4</v>
      </c>
      <c r="F4" s="12">
        <v>5</v>
      </c>
      <c r="G4" s="12" t="s">
        <v>119</v>
      </c>
    </row>
    <row r="5" spans="1:7" ht="13.2" x14ac:dyDescent="0.25">
      <c r="A5" s="26" t="s">
        <v>15</v>
      </c>
      <c r="B5" s="17">
        <f t="shared" ref="B5:G5" si="0">SUM(B6:B13)</f>
        <v>423311832.25999999</v>
      </c>
      <c r="C5" s="17">
        <f t="shared" si="0"/>
        <v>105921359.78</v>
      </c>
      <c r="D5" s="17">
        <f t="shared" si="0"/>
        <v>529233192.03999996</v>
      </c>
      <c r="E5" s="17">
        <f t="shared" si="0"/>
        <v>231852294.48000002</v>
      </c>
      <c r="F5" s="17">
        <f t="shared" si="0"/>
        <v>219625119.73000002</v>
      </c>
      <c r="G5" s="17">
        <f t="shared" si="0"/>
        <v>297380897.56</v>
      </c>
    </row>
    <row r="6" spans="1:7" ht="13.2" x14ac:dyDescent="0.25">
      <c r="A6" s="27" t="s">
        <v>40</v>
      </c>
      <c r="B6" s="16">
        <v>16057703.449999999</v>
      </c>
      <c r="C6" s="16">
        <v>0</v>
      </c>
      <c r="D6" s="16">
        <f>B6+C6</f>
        <v>16057703.449999999</v>
      </c>
      <c r="E6" s="16">
        <v>10322610.369999999</v>
      </c>
      <c r="F6" s="16">
        <v>10286456.539999999</v>
      </c>
      <c r="G6" s="16">
        <f>D6-E6</f>
        <v>5735093.0800000001</v>
      </c>
    </row>
    <row r="7" spans="1:7" ht="13.2" x14ac:dyDescent="0.25">
      <c r="A7" s="27" t="s">
        <v>16</v>
      </c>
      <c r="B7" s="16">
        <v>891738.76</v>
      </c>
      <c r="C7" s="16">
        <v>0</v>
      </c>
      <c r="D7" s="16">
        <f t="shared" ref="D7:D13" si="1">B7+C7</f>
        <v>891738.76</v>
      </c>
      <c r="E7" s="16">
        <v>544207.06999999995</v>
      </c>
      <c r="F7" s="16">
        <v>526493.06999999995</v>
      </c>
      <c r="G7" s="16">
        <f t="shared" ref="G7:G13" si="2">D7-E7</f>
        <v>347531.69000000006</v>
      </c>
    </row>
    <row r="8" spans="1:7" ht="13.2" x14ac:dyDescent="0.25">
      <c r="A8" s="27" t="s">
        <v>122</v>
      </c>
      <c r="B8" s="16">
        <v>72786010.25</v>
      </c>
      <c r="C8" s="16">
        <v>32853423.620000001</v>
      </c>
      <c r="D8" s="16">
        <f t="shared" si="1"/>
        <v>105639433.87</v>
      </c>
      <c r="E8" s="16">
        <v>37837561.579999998</v>
      </c>
      <c r="F8" s="16">
        <v>36606110.640000001</v>
      </c>
      <c r="G8" s="16">
        <f t="shared" si="2"/>
        <v>67801872.290000007</v>
      </c>
    </row>
    <row r="9" spans="1:7" ht="13.2" x14ac:dyDescent="0.25">
      <c r="A9" s="27" t="s">
        <v>3</v>
      </c>
      <c r="B9" s="16">
        <v>0</v>
      </c>
      <c r="C9" s="16">
        <v>0</v>
      </c>
      <c r="D9" s="16">
        <f t="shared" si="1"/>
        <v>0</v>
      </c>
      <c r="E9" s="16">
        <v>0</v>
      </c>
      <c r="F9" s="16">
        <v>0</v>
      </c>
      <c r="G9" s="16">
        <f t="shared" si="2"/>
        <v>0</v>
      </c>
    </row>
    <row r="10" spans="1:7" ht="13.2" x14ac:dyDescent="0.25">
      <c r="A10" s="27" t="s">
        <v>22</v>
      </c>
      <c r="B10" s="16">
        <v>60950042.640000001</v>
      </c>
      <c r="C10" s="16">
        <v>51573260.950000003</v>
      </c>
      <c r="D10" s="16">
        <f t="shared" si="1"/>
        <v>112523303.59</v>
      </c>
      <c r="E10" s="16">
        <v>53809211.329999998</v>
      </c>
      <c r="F10" s="16">
        <v>47577980.18</v>
      </c>
      <c r="G10" s="16">
        <f t="shared" si="2"/>
        <v>58714092.260000005</v>
      </c>
    </row>
    <row r="11" spans="1:7" ht="13.2" x14ac:dyDescent="0.25">
      <c r="A11" s="27" t="s">
        <v>17</v>
      </c>
      <c r="B11" s="16">
        <v>0</v>
      </c>
      <c r="C11" s="16">
        <v>0</v>
      </c>
      <c r="D11" s="16">
        <f t="shared" si="1"/>
        <v>0</v>
      </c>
      <c r="E11" s="16">
        <v>0</v>
      </c>
      <c r="F11" s="16">
        <v>0</v>
      </c>
      <c r="G11" s="16">
        <f t="shared" si="2"/>
        <v>0</v>
      </c>
    </row>
    <row r="12" spans="1:7" ht="13.2" x14ac:dyDescent="0.25">
      <c r="A12" s="27" t="s">
        <v>41</v>
      </c>
      <c r="B12" s="16">
        <v>186802919.88999999</v>
      </c>
      <c r="C12" s="16">
        <v>16914675.210000001</v>
      </c>
      <c r="D12" s="16">
        <f t="shared" si="1"/>
        <v>203717595.09999999</v>
      </c>
      <c r="E12" s="16">
        <v>75498217.760000005</v>
      </c>
      <c r="F12" s="16">
        <v>72839977.609999999</v>
      </c>
      <c r="G12" s="16">
        <f t="shared" si="2"/>
        <v>128219377.33999999</v>
      </c>
    </row>
    <row r="13" spans="1:7" ht="13.2" x14ac:dyDescent="0.25">
      <c r="A13" s="27" t="s">
        <v>18</v>
      </c>
      <c r="B13" s="16">
        <v>85823417.269999996</v>
      </c>
      <c r="C13" s="16">
        <v>4580000</v>
      </c>
      <c r="D13" s="16">
        <f t="shared" si="1"/>
        <v>90403417.269999996</v>
      </c>
      <c r="E13" s="16">
        <v>53840486.369999997</v>
      </c>
      <c r="F13" s="16">
        <v>51788101.689999998</v>
      </c>
      <c r="G13" s="16">
        <f t="shared" si="2"/>
        <v>36562930.899999999</v>
      </c>
    </row>
    <row r="14" spans="1:7" ht="13.2" x14ac:dyDescent="0.25">
      <c r="A14" s="26" t="s">
        <v>19</v>
      </c>
      <c r="B14" s="17">
        <f t="shared" ref="B14:G14" si="3">SUM(B15:B21)</f>
        <v>262363336.80000001</v>
      </c>
      <c r="C14" s="17">
        <f t="shared" si="3"/>
        <v>326621675.5</v>
      </c>
      <c r="D14" s="17">
        <f t="shared" si="3"/>
        <v>588985012.30000007</v>
      </c>
      <c r="E14" s="17">
        <f t="shared" si="3"/>
        <v>126616989.56</v>
      </c>
      <c r="F14" s="17">
        <f t="shared" si="3"/>
        <v>120494786.74000001</v>
      </c>
      <c r="G14" s="17">
        <f t="shared" si="3"/>
        <v>462368022.74000007</v>
      </c>
    </row>
    <row r="15" spans="1:7" ht="13.2" x14ac:dyDescent="0.25">
      <c r="A15" s="27" t="s">
        <v>42</v>
      </c>
      <c r="B15" s="16">
        <v>35872150.140000001</v>
      </c>
      <c r="C15" s="16">
        <v>51290806.920000002</v>
      </c>
      <c r="D15" s="16">
        <f>B15+C15</f>
        <v>87162957.060000002</v>
      </c>
      <c r="E15" s="16">
        <v>17008652.690000001</v>
      </c>
      <c r="F15" s="16">
        <v>16739838.810000001</v>
      </c>
      <c r="G15" s="16">
        <f t="shared" ref="G15:G21" si="4">D15-E15</f>
        <v>70154304.370000005</v>
      </c>
    </row>
    <row r="16" spans="1:7" ht="13.2" x14ac:dyDescent="0.25">
      <c r="A16" s="27" t="s">
        <v>27</v>
      </c>
      <c r="B16" s="16">
        <v>215027422.28</v>
      </c>
      <c r="C16" s="16">
        <v>269411758.81</v>
      </c>
      <c r="D16" s="16">
        <f t="shared" ref="D16:D21" si="5">B16+C16</f>
        <v>484439181.09000003</v>
      </c>
      <c r="E16" s="16">
        <v>102335149.83</v>
      </c>
      <c r="F16" s="16">
        <v>97006484.310000002</v>
      </c>
      <c r="G16" s="16">
        <f t="shared" si="4"/>
        <v>382104031.26000005</v>
      </c>
    </row>
    <row r="17" spans="1:7" ht="13.2" x14ac:dyDescent="0.25">
      <c r="A17" s="27" t="s">
        <v>20</v>
      </c>
      <c r="B17" s="16">
        <v>0</v>
      </c>
      <c r="C17" s="16">
        <v>0</v>
      </c>
      <c r="D17" s="16">
        <f t="shared" si="5"/>
        <v>0</v>
      </c>
      <c r="E17" s="16">
        <v>0</v>
      </c>
      <c r="F17" s="16">
        <v>0</v>
      </c>
      <c r="G17" s="16">
        <f t="shared" si="4"/>
        <v>0</v>
      </c>
    </row>
    <row r="18" spans="1:7" ht="13.2" x14ac:dyDescent="0.25">
      <c r="A18" s="27" t="s">
        <v>43</v>
      </c>
      <c r="B18" s="16">
        <v>11463764.380000001</v>
      </c>
      <c r="C18" s="16">
        <v>5919109.7699999996</v>
      </c>
      <c r="D18" s="16">
        <f t="shared" si="5"/>
        <v>17382874.149999999</v>
      </c>
      <c r="E18" s="16">
        <v>7273187.04</v>
      </c>
      <c r="F18" s="16">
        <v>6748463.6200000001</v>
      </c>
      <c r="G18" s="16">
        <f t="shared" si="4"/>
        <v>10109687.109999999</v>
      </c>
    </row>
    <row r="19" spans="1:7" ht="13.2" x14ac:dyDescent="0.25">
      <c r="A19" s="27" t="s">
        <v>44</v>
      </c>
      <c r="B19" s="16">
        <v>0</v>
      </c>
      <c r="C19" s="16">
        <v>0</v>
      </c>
      <c r="D19" s="16">
        <f t="shared" si="5"/>
        <v>0</v>
      </c>
      <c r="E19" s="16">
        <v>0</v>
      </c>
      <c r="F19" s="16">
        <v>0</v>
      </c>
      <c r="G19" s="16">
        <f t="shared" si="4"/>
        <v>0</v>
      </c>
    </row>
    <row r="20" spans="1:7" ht="13.2" x14ac:dyDescent="0.25">
      <c r="A20" s="27" t="s">
        <v>45</v>
      </c>
      <c r="B20" s="16">
        <v>0</v>
      </c>
      <c r="C20" s="16">
        <v>0</v>
      </c>
      <c r="D20" s="16">
        <f t="shared" si="5"/>
        <v>0</v>
      </c>
      <c r="E20" s="16">
        <v>0</v>
      </c>
      <c r="F20" s="16">
        <v>0</v>
      </c>
      <c r="G20" s="16">
        <f t="shared" si="4"/>
        <v>0</v>
      </c>
    </row>
    <row r="21" spans="1:7" ht="13.2" x14ac:dyDescent="0.25">
      <c r="A21" s="27" t="s">
        <v>4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4"/>
        <v>0</v>
      </c>
    </row>
    <row r="22" spans="1:7" ht="13.2" x14ac:dyDescent="0.25">
      <c r="A22" s="26" t="s">
        <v>46</v>
      </c>
      <c r="B22" s="17">
        <f t="shared" ref="B22:G22" si="6">SUM(B23:B31)</f>
        <v>119849219.65000001</v>
      </c>
      <c r="C22" s="17">
        <f t="shared" si="6"/>
        <v>39117058.369999997</v>
      </c>
      <c r="D22" s="17">
        <f t="shared" si="6"/>
        <v>158966278.02000001</v>
      </c>
      <c r="E22" s="17">
        <f t="shared" si="6"/>
        <v>58206725.729999997</v>
      </c>
      <c r="F22" s="17">
        <f t="shared" si="6"/>
        <v>55447080.610000007</v>
      </c>
      <c r="G22" s="17">
        <f t="shared" si="6"/>
        <v>100759552.29000001</v>
      </c>
    </row>
    <row r="23" spans="1:7" ht="13.2" x14ac:dyDescent="0.25">
      <c r="A23" s="27" t="s">
        <v>28</v>
      </c>
      <c r="B23" s="16">
        <v>48262466.420000002</v>
      </c>
      <c r="C23" s="16">
        <v>10610577.51</v>
      </c>
      <c r="D23" s="16">
        <f>B23+C23</f>
        <v>58873043.93</v>
      </c>
      <c r="E23" s="16">
        <v>17403448.530000001</v>
      </c>
      <c r="F23" s="16">
        <v>17071145.010000002</v>
      </c>
      <c r="G23" s="16">
        <f t="shared" ref="G23:G31" si="7">D23-E23</f>
        <v>41469595.399999999</v>
      </c>
    </row>
    <row r="24" spans="1:7" ht="13.2" x14ac:dyDescent="0.25">
      <c r="A24" s="27" t="s">
        <v>23</v>
      </c>
      <c r="B24" s="16">
        <v>0</v>
      </c>
      <c r="C24" s="16">
        <v>0</v>
      </c>
      <c r="D24" s="16">
        <f t="shared" ref="D24:D31" si="8">B24+C24</f>
        <v>0</v>
      </c>
      <c r="E24" s="16">
        <v>0</v>
      </c>
      <c r="F24" s="16">
        <v>0</v>
      </c>
      <c r="G24" s="16">
        <f t="shared" si="7"/>
        <v>0</v>
      </c>
    </row>
    <row r="25" spans="1:7" ht="13.2" x14ac:dyDescent="0.25">
      <c r="A25" s="27" t="s">
        <v>29</v>
      </c>
      <c r="B25" s="16">
        <v>0</v>
      </c>
      <c r="C25" s="16">
        <v>2000000</v>
      </c>
      <c r="D25" s="16">
        <f t="shared" si="8"/>
        <v>2000000</v>
      </c>
      <c r="E25" s="16">
        <v>0</v>
      </c>
      <c r="F25" s="16">
        <v>0</v>
      </c>
      <c r="G25" s="16">
        <f t="shared" si="7"/>
        <v>2000000</v>
      </c>
    </row>
    <row r="26" spans="1:7" ht="13.2" x14ac:dyDescent="0.25">
      <c r="A26" s="27" t="s">
        <v>47</v>
      </c>
      <c r="B26" s="16">
        <v>0</v>
      </c>
      <c r="C26" s="16">
        <v>0</v>
      </c>
      <c r="D26" s="16">
        <f t="shared" si="8"/>
        <v>0</v>
      </c>
      <c r="E26" s="16">
        <v>0</v>
      </c>
      <c r="F26" s="16">
        <v>0</v>
      </c>
      <c r="G26" s="16">
        <f t="shared" si="7"/>
        <v>0</v>
      </c>
    </row>
    <row r="27" spans="1:7" ht="13.2" x14ac:dyDescent="0.25">
      <c r="A27" s="27" t="s">
        <v>21</v>
      </c>
      <c r="B27" s="16">
        <v>20234804.690000001</v>
      </c>
      <c r="C27" s="16">
        <v>0</v>
      </c>
      <c r="D27" s="16">
        <f t="shared" si="8"/>
        <v>20234804.690000001</v>
      </c>
      <c r="E27" s="16">
        <v>14034793.83</v>
      </c>
      <c r="F27" s="16">
        <v>13265935.02</v>
      </c>
      <c r="G27" s="16">
        <f t="shared" si="7"/>
        <v>6200010.8600000013</v>
      </c>
    </row>
    <row r="28" spans="1:7" ht="13.2" x14ac:dyDescent="0.25">
      <c r="A28" s="27" t="s">
        <v>5</v>
      </c>
      <c r="B28" s="16">
        <v>0</v>
      </c>
      <c r="C28" s="16">
        <v>0</v>
      </c>
      <c r="D28" s="16">
        <f t="shared" si="8"/>
        <v>0</v>
      </c>
      <c r="E28" s="16">
        <v>0</v>
      </c>
      <c r="F28" s="16">
        <v>0</v>
      </c>
      <c r="G28" s="16">
        <f t="shared" si="7"/>
        <v>0</v>
      </c>
    </row>
    <row r="29" spans="1:7" ht="13.2" x14ac:dyDescent="0.25">
      <c r="A29" s="27" t="s">
        <v>6</v>
      </c>
      <c r="B29" s="16">
        <v>40391014.829999998</v>
      </c>
      <c r="C29" s="16">
        <v>26506480.859999999</v>
      </c>
      <c r="D29" s="16">
        <f t="shared" si="8"/>
        <v>66897495.689999998</v>
      </c>
      <c r="E29" s="16">
        <v>22086876.300000001</v>
      </c>
      <c r="F29" s="16">
        <v>20709251.760000002</v>
      </c>
      <c r="G29" s="16">
        <f t="shared" si="7"/>
        <v>44810619.390000001</v>
      </c>
    </row>
    <row r="30" spans="1:7" ht="13.2" x14ac:dyDescent="0.25">
      <c r="A30" s="27" t="s">
        <v>48</v>
      </c>
      <c r="B30" s="16">
        <v>10960933.710000001</v>
      </c>
      <c r="C30" s="16">
        <v>0</v>
      </c>
      <c r="D30" s="16">
        <f t="shared" si="8"/>
        <v>10960933.710000001</v>
      </c>
      <c r="E30" s="16">
        <v>4681607.07</v>
      </c>
      <c r="F30" s="16">
        <v>4400748.82</v>
      </c>
      <c r="G30" s="16">
        <f t="shared" si="7"/>
        <v>6279326.6400000006</v>
      </c>
    </row>
    <row r="31" spans="1:7" ht="13.2" x14ac:dyDescent="0.25">
      <c r="A31" s="27" t="s">
        <v>30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6">
        <f t="shared" si="7"/>
        <v>0</v>
      </c>
    </row>
    <row r="32" spans="1:7" ht="13.2" x14ac:dyDescent="0.25">
      <c r="A32" s="26" t="s">
        <v>31</v>
      </c>
      <c r="B32" s="17">
        <f t="shared" ref="B32:G32" si="9">SUM(B33:B36)</f>
        <v>70725888.870000005</v>
      </c>
      <c r="C32" s="17">
        <f t="shared" si="9"/>
        <v>0</v>
      </c>
      <c r="D32" s="17">
        <f t="shared" si="9"/>
        <v>70725888.870000005</v>
      </c>
      <c r="E32" s="17">
        <f t="shared" si="9"/>
        <v>45124141.060000002</v>
      </c>
      <c r="F32" s="17">
        <f t="shared" si="9"/>
        <v>45124141.060000002</v>
      </c>
      <c r="G32" s="17">
        <f t="shared" si="9"/>
        <v>25601747.810000002</v>
      </c>
    </row>
    <row r="33" spans="1:7" ht="13.2" x14ac:dyDescent="0.25">
      <c r="A33" s="27" t="s">
        <v>49</v>
      </c>
      <c r="B33" s="16">
        <v>0</v>
      </c>
      <c r="C33" s="16">
        <v>0</v>
      </c>
      <c r="D33" s="16">
        <f>B33+C33</f>
        <v>0</v>
      </c>
      <c r="E33" s="16">
        <v>0</v>
      </c>
      <c r="F33" s="16">
        <v>0</v>
      </c>
      <c r="G33" s="16">
        <f t="shared" ref="G33:G36" si="10">D33-E33</f>
        <v>0</v>
      </c>
    </row>
    <row r="34" spans="1:7" ht="11.25" customHeight="1" x14ac:dyDescent="0.25">
      <c r="A34" s="27" t="s">
        <v>24</v>
      </c>
      <c r="B34" s="16">
        <v>70725888.870000005</v>
      </c>
      <c r="C34" s="16">
        <v>0</v>
      </c>
      <c r="D34" s="16">
        <f t="shared" ref="D34:D36" si="11">B34+C34</f>
        <v>70725888.870000005</v>
      </c>
      <c r="E34" s="16">
        <v>45124141.060000002</v>
      </c>
      <c r="F34" s="16">
        <v>45124141.060000002</v>
      </c>
      <c r="G34" s="16">
        <f t="shared" si="10"/>
        <v>25601747.810000002</v>
      </c>
    </row>
    <row r="35" spans="1:7" ht="13.2" x14ac:dyDescent="0.25">
      <c r="A35" s="27" t="s">
        <v>32</v>
      </c>
      <c r="B35" s="16">
        <v>0</v>
      </c>
      <c r="C35" s="16">
        <v>0</v>
      </c>
      <c r="D35" s="16">
        <f t="shared" si="11"/>
        <v>0</v>
      </c>
      <c r="E35" s="16">
        <v>0</v>
      </c>
      <c r="F35" s="16">
        <v>0</v>
      </c>
      <c r="G35" s="16">
        <f t="shared" si="10"/>
        <v>0</v>
      </c>
    </row>
    <row r="36" spans="1:7" ht="13.2" x14ac:dyDescent="0.25">
      <c r="A36" s="27" t="s">
        <v>7</v>
      </c>
      <c r="B36" s="16">
        <v>0</v>
      </c>
      <c r="C36" s="16">
        <v>0</v>
      </c>
      <c r="D36" s="16">
        <f t="shared" si="11"/>
        <v>0</v>
      </c>
      <c r="E36" s="16">
        <v>0</v>
      </c>
      <c r="F36" s="16">
        <v>0</v>
      </c>
      <c r="G36" s="16">
        <f t="shared" si="10"/>
        <v>0</v>
      </c>
    </row>
    <row r="37" spans="1:7" ht="13.2" x14ac:dyDescent="0.25">
      <c r="A37" s="28" t="s">
        <v>50</v>
      </c>
      <c r="B37" s="29">
        <f t="shared" ref="B37:G37" si="12">SUM(B32+B22+B14+B5)</f>
        <v>876250277.58000004</v>
      </c>
      <c r="C37" s="29">
        <f t="shared" si="12"/>
        <v>471660093.64999998</v>
      </c>
      <c r="D37" s="29">
        <f t="shared" si="12"/>
        <v>1347910371.23</v>
      </c>
      <c r="E37" s="29">
        <f t="shared" si="12"/>
        <v>461800150.83000004</v>
      </c>
      <c r="F37" s="29">
        <f t="shared" si="12"/>
        <v>440691128.14000005</v>
      </c>
      <c r="G37" s="29">
        <f t="shared" si="12"/>
        <v>886110220.4000001</v>
      </c>
    </row>
    <row r="38" spans="1:7" x14ac:dyDescent="0.2">
      <c r="A38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2023-10-31T04:23:41Z</cp:lastPrinted>
  <dcterms:created xsi:type="dcterms:W3CDTF">2014-02-10T03:37:14Z</dcterms:created>
  <dcterms:modified xsi:type="dcterms:W3CDTF">2023-10-31T14:15:47Z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